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kuhk-my.sharepoint.com/personal/liyg_hku_hk/Documents/Yuguo23/10 Oct 27-28 Canada/Li Crowding/Crowding data/"/>
    </mc:Choice>
  </mc:AlternateContent>
  <xr:revisionPtr revIDLastSave="767" documentId="13_ncr:1_{9E42EB58-52CA-49B2-8B63-FA55DC642125}" xr6:coauthVersionLast="47" xr6:coauthVersionMax="47" xr10:uidLastSave="{04DED880-A120-4E5B-AF9D-A90E0BCBC919}"/>
  <bookViews>
    <workbookView xWindow="390" yWindow="390" windowWidth="27075" windowHeight="15480" xr2:uid="{00000000-000D-0000-FFFF-FFFF00000000}"/>
  </bookViews>
  <sheets>
    <sheet name="Infectino risk Fig2d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81" i="6" l="1"/>
  <c r="B60" i="6"/>
  <c r="B46" i="6"/>
  <c r="B44" i="6"/>
  <c r="D60" i="6" l="1"/>
  <c r="C60" i="6"/>
  <c r="D81" i="6"/>
  <c r="C81" i="6"/>
  <c r="D11" i="6" l="1"/>
  <c r="D10" i="6"/>
  <c r="D9" i="6"/>
  <c r="D4" i="6"/>
  <c r="D8" i="6"/>
  <c r="D6" i="6"/>
  <c r="D5" i="6"/>
  <c r="F46" i="6"/>
  <c r="F45" i="6"/>
  <c r="F44" i="6"/>
  <c r="C44" i="6"/>
  <c r="D44" i="6" s="1"/>
  <c r="E51" i="6"/>
  <c r="E53" i="6"/>
  <c r="F53" i="6" s="1"/>
  <c r="E52" i="6"/>
  <c r="B53" i="6"/>
  <c r="C53" i="6" s="1"/>
  <c r="D53" i="6" s="1"/>
  <c r="B52" i="6"/>
  <c r="C52" i="6" s="1"/>
  <c r="D52" i="6" s="1"/>
  <c r="B51" i="6"/>
  <c r="C51" i="6" s="1"/>
  <c r="D51" i="6" s="1"/>
  <c r="F52" i="6" l="1"/>
  <c r="F51" i="6"/>
  <c r="E17" i="6" l="1"/>
  <c r="E18" i="6"/>
  <c r="E19" i="6"/>
  <c r="E20" i="6"/>
  <c r="E16" i="6"/>
  <c r="E26" i="6"/>
  <c r="E27" i="6"/>
  <c r="E28" i="6"/>
  <c r="E29" i="6"/>
  <c r="E30" i="6"/>
  <c r="E31" i="6"/>
  <c r="E25" i="6"/>
  <c r="E37" i="6"/>
  <c r="E38" i="6"/>
  <c r="E39" i="6"/>
  <c r="E36" i="6"/>
  <c r="D7" i="6"/>
  <c r="A61" i="6"/>
  <c r="B61" i="6" s="1"/>
  <c r="C61" i="6" l="1"/>
  <c r="D61" i="6"/>
  <c r="A62" i="6"/>
  <c r="B45" i="6"/>
  <c r="C45" i="6" s="1"/>
  <c r="D45" i="6" s="1"/>
  <c r="C46" i="6"/>
  <c r="D46" i="6" s="1"/>
  <c r="B39" i="6"/>
  <c r="C39" i="6" s="1"/>
  <c r="B38" i="6"/>
  <c r="C38" i="6" s="1"/>
  <c r="B37" i="6"/>
  <c r="C37" i="6" s="1"/>
  <c r="B36" i="6"/>
  <c r="C36" i="6" s="1"/>
  <c r="B30" i="6"/>
  <c r="C30" i="6" s="1"/>
  <c r="B29" i="6"/>
  <c r="C29" i="6" s="1"/>
  <c r="B28" i="6"/>
  <c r="C28" i="6" s="1"/>
  <c r="B27" i="6"/>
  <c r="C27" i="6" s="1"/>
  <c r="B26" i="6"/>
  <c r="C26" i="6" s="1"/>
  <c r="B25" i="6"/>
  <c r="C25" i="6" s="1"/>
  <c r="B31" i="6"/>
  <c r="C31" i="6" s="1"/>
  <c r="B20" i="6"/>
  <c r="C20" i="6" s="1"/>
  <c r="B19" i="6"/>
  <c r="C19" i="6" s="1"/>
  <c r="B18" i="6"/>
  <c r="C18" i="6" s="1"/>
  <c r="B17" i="6"/>
  <c r="C17" i="6" s="1"/>
  <c r="B16" i="6"/>
  <c r="C16" i="6" s="1"/>
  <c r="B5" i="6"/>
  <c r="B6" i="6"/>
  <c r="B7" i="6"/>
  <c r="B8" i="6"/>
  <c r="B9" i="6"/>
  <c r="B10" i="6"/>
  <c r="B11" i="6"/>
  <c r="B4" i="6"/>
  <c r="A63" i="6" l="1"/>
  <c r="B62" i="6"/>
  <c r="D62" i="6" l="1"/>
  <c r="C62" i="6"/>
  <c r="A64" i="6"/>
  <c r="B63" i="6"/>
  <c r="D63" i="6" l="1"/>
  <c r="C63" i="6"/>
  <c r="A65" i="6"/>
  <c r="B64" i="6"/>
  <c r="C64" i="6" l="1"/>
  <c r="D64" i="6"/>
  <c r="A66" i="6"/>
  <c r="B65" i="6"/>
  <c r="D65" i="6" l="1"/>
  <c r="C65" i="6"/>
  <c r="B66" i="6"/>
  <c r="A67" i="6"/>
  <c r="D66" i="6" l="1"/>
  <c r="C66" i="6"/>
  <c r="A68" i="6"/>
  <c r="B67" i="6"/>
  <c r="D67" i="6" l="1"/>
  <c r="C67" i="6"/>
  <c r="A69" i="6"/>
  <c r="B68" i="6"/>
  <c r="D68" i="6" l="1"/>
  <c r="C68" i="6"/>
  <c r="A70" i="6"/>
  <c r="B69" i="6"/>
  <c r="D69" i="6" l="1"/>
  <c r="C69" i="6"/>
  <c r="A71" i="6"/>
  <c r="B70" i="6"/>
  <c r="D70" i="6" l="1"/>
  <c r="C70" i="6"/>
  <c r="A72" i="6"/>
  <c r="B71" i="6"/>
  <c r="C71" i="6" l="1"/>
  <c r="D71" i="6"/>
  <c r="A73" i="6"/>
  <c r="B72" i="6"/>
  <c r="D72" i="6" l="1"/>
  <c r="C72" i="6"/>
  <c r="A74" i="6"/>
  <c r="B73" i="6"/>
  <c r="D73" i="6" l="1"/>
  <c r="C73" i="6"/>
  <c r="A75" i="6"/>
  <c r="B74" i="6"/>
  <c r="C74" i="6" l="1"/>
  <c r="D74" i="6"/>
  <c r="A76" i="6"/>
  <c r="B75" i="6"/>
  <c r="D75" i="6" l="1"/>
  <c r="C75" i="6"/>
  <c r="A77" i="6"/>
  <c r="B76" i="6"/>
  <c r="C76" i="6" l="1"/>
  <c r="D76" i="6"/>
  <c r="A78" i="6"/>
  <c r="B77" i="6"/>
  <c r="D77" i="6" l="1"/>
  <c r="C77" i="6"/>
  <c r="A79" i="6"/>
  <c r="B78" i="6"/>
  <c r="D78" i="6" l="1"/>
  <c r="C78" i="6"/>
  <c r="A80" i="6"/>
  <c r="B79" i="6"/>
  <c r="D79" i="6" l="1"/>
  <c r="C79" i="6"/>
  <c r="A82" i="6"/>
  <c r="B80" i="6"/>
  <c r="D80" i="6" l="1"/>
  <c r="C80" i="6"/>
  <c r="B82" i="6"/>
  <c r="A83" i="6"/>
  <c r="D82" i="6" l="1"/>
  <c r="C82" i="6"/>
  <c r="B83" i="6"/>
  <c r="A84" i="6"/>
  <c r="D83" i="6" l="1"/>
  <c r="C83" i="6"/>
  <c r="B84" i="6"/>
  <c r="A85" i="6"/>
  <c r="D84" i="6" l="1"/>
  <c r="C84" i="6"/>
  <c r="B85" i="6"/>
  <c r="A86" i="6"/>
  <c r="D85" i="6" l="1"/>
  <c r="C85" i="6"/>
  <c r="B86" i="6"/>
  <c r="A87" i="6"/>
  <c r="C86" i="6" l="1"/>
  <c r="D86" i="6"/>
  <c r="B87" i="6"/>
  <c r="A88" i="6"/>
  <c r="C87" i="6" l="1"/>
  <c r="D87" i="6"/>
  <c r="B88" i="6"/>
  <c r="A89" i="6"/>
  <c r="D88" i="6" l="1"/>
  <c r="C88" i="6"/>
  <c r="B89" i="6"/>
  <c r="A90" i="6"/>
  <c r="C89" i="6" l="1"/>
  <c r="D89" i="6"/>
  <c r="B90" i="6"/>
  <c r="A91" i="6"/>
  <c r="C90" i="6" l="1"/>
  <c r="D90" i="6"/>
  <c r="B91" i="6"/>
  <c r="A92" i="6"/>
  <c r="C91" i="6" l="1"/>
  <c r="D91" i="6"/>
  <c r="B92" i="6"/>
  <c r="A93" i="6"/>
  <c r="C92" i="6" l="1"/>
  <c r="D92" i="6"/>
  <c r="B93" i="6"/>
  <c r="A94" i="6"/>
  <c r="C93" i="6" l="1"/>
  <c r="D93" i="6"/>
  <c r="B94" i="6"/>
  <c r="A95" i="6"/>
  <c r="D94" i="6" l="1"/>
  <c r="C94" i="6"/>
  <c r="B95" i="6"/>
  <c r="A96" i="6"/>
  <c r="D95" i="6" l="1"/>
  <c r="C95" i="6"/>
  <c r="B96" i="6"/>
  <c r="A97" i="6"/>
  <c r="C96" i="6" l="1"/>
  <c r="D96" i="6"/>
  <c r="B97" i="6"/>
  <c r="A98" i="6"/>
  <c r="D97" i="6" l="1"/>
  <c r="C97" i="6"/>
  <c r="B98" i="6"/>
  <c r="A99" i="6"/>
  <c r="D98" i="6" l="1"/>
  <c r="C98" i="6"/>
  <c r="B99" i="6"/>
  <c r="A100" i="6"/>
  <c r="D99" i="6" l="1"/>
  <c r="C99" i="6"/>
  <c r="B100" i="6"/>
  <c r="A101" i="6"/>
  <c r="D100" i="6" l="1"/>
  <c r="C100" i="6"/>
  <c r="B101" i="6"/>
  <c r="A102" i="6"/>
  <c r="D101" i="6" l="1"/>
  <c r="C101" i="6"/>
  <c r="B102" i="6"/>
  <c r="A103" i="6"/>
  <c r="D102" i="6" l="1"/>
  <c r="C102" i="6"/>
  <c r="B103" i="6"/>
  <c r="A104" i="6"/>
  <c r="C103" i="6" l="1"/>
  <c r="D103" i="6"/>
  <c r="B104" i="6"/>
  <c r="A105" i="6"/>
  <c r="D104" i="6" l="1"/>
  <c r="C104" i="6"/>
  <c r="B105" i="6"/>
  <c r="A106" i="6"/>
  <c r="C105" i="6" l="1"/>
  <c r="D105" i="6"/>
  <c r="B106" i="6"/>
  <c r="A107" i="6"/>
  <c r="C106" i="6" l="1"/>
  <c r="D106" i="6"/>
  <c r="B107" i="6"/>
  <c r="A108" i="6"/>
  <c r="C107" i="6" l="1"/>
  <c r="D107" i="6"/>
  <c r="B108" i="6"/>
  <c r="A109" i="6"/>
  <c r="C108" i="6" l="1"/>
  <c r="D108" i="6"/>
  <c r="B109" i="6"/>
  <c r="A110" i="6"/>
  <c r="C109" i="6" l="1"/>
  <c r="D109" i="6"/>
  <c r="B110" i="6"/>
  <c r="A111" i="6"/>
  <c r="D110" i="6" l="1"/>
  <c r="C110" i="6"/>
  <c r="B111" i="6"/>
  <c r="A112" i="6"/>
  <c r="D111" i="6" l="1"/>
  <c r="C111" i="6"/>
  <c r="B112" i="6"/>
  <c r="A113" i="6"/>
  <c r="C112" i="6" l="1"/>
  <c r="D112" i="6"/>
  <c r="B113" i="6"/>
  <c r="A114" i="6"/>
  <c r="D113" i="6" l="1"/>
  <c r="C113" i="6"/>
  <c r="B114" i="6"/>
  <c r="A115" i="6"/>
  <c r="D114" i="6" l="1"/>
  <c r="C114" i="6"/>
  <c r="B115" i="6"/>
  <c r="A116" i="6"/>
  <c r="D115" i="6" l="1"/>
  <c r="C115" i="6"/>
  <c r="B116" i="6"/>
  <c r="A117" i="6"/>
  <c r="D116" i="6" l="1"/>
  <c r="C116" i="6"/>
  <c r="B117" i="6"/>
  <c r="A118" i="6"/>
  <c r="D117" i="6" l="1"/>
  <c r="C117" i="6"/>
  <c r="B118" i="6"/>
  <c r="A119" i="6"/>
  <c r="D118" i="6" l="1"/>
  <c r="C118" i="6"/>
  <c r="B119" i="6"/>
  <c r="A120" i="6"/>
  <c r="C119" i="6" l="1"/>
  <c r="D119" i="6"/>
  <c r="B120" i="6"/>
  <c r="A121" i="6"/>
  <c r="D120" i="6" l="1"/>
  <c r="C120" i="6"/>
  <c r="B121" i="6"/>
  <c r="A122" i="6"/>
  <c r="D121" i="6" l="1"/>
  <c r="C121" i="6"/>
  <c r="B122" i="6"/>
  <c r="A123" i="6"/>
  <c r="C122" i="6" l="1"/>
  <c r="D122" i="6"/>
  <c r="B123" i="6"/>
  <c r="A124" i="6"/>
  <c r="D123" i="6" l="1"/>
  <c r="C123" i="6"/>
  <c r="B124" i="6"/>
  <c r="A125" i="6"/>
  <c r="C124" i="6" l="1"/>
  <c r="D124" i="6"/>
  <c r="B125" i="6"/>
  <c r="A126" i="6"/>
  <c r="C125" i="6" l="1"/>
  <c r="D125" i="6"/>
  <c r="B126" i="6"/>
  <c r="A127" i="6"/>
  <c r="D126" i="6" l="1"/>
  <c r="C126" i="6"/>
  <c r="B127" i="6"/>
  <c r="A128" i="6"/>
  <c r="D127" i="6" l="1"/>
  <c r="C127" i="6"/>
  <c r="B128" i="6"/>
  <c r="A129" i="6"/>
  <c r="D128" i="6" l="1"/>
  <c r="C128" i="6"/>
  <c r="B129" i="6"/>
  <c r="A130" i="6"/>
  <c r="D129" i="6" l="1"/>
  <c r="C129" i="6"/>
  <c r="B130" i="6"/>
  <c r="A131" i="6"/>
  <c r="D130" i="6" l="1"/>
  <c r="C130" i="6"/>
  <c r="B131" i="6"/>
  <c r="A132" i="6"/>
  <c r="D131" i="6" l="1"/>
  <c r="C131" i="6"/>
  <c r="B132" i="6"/>
  <c r="A133" i="6"/>
  <c r="D132" i="6" l="1"/>
  <c r="C132" i="6"/>
  <c r="B133" i="6"/>
  <c r="A134" i="6"/>
  <c r="D133" i="6" l="1"/>
  <c r="C133" i="6"/>
  <c r="B134" i="6"/>
  <c r="A135" i="6"/>
  <c r="C134" i="6" l="1"/>
  <c r="D134" i="6"/>
  <c r="B135" i="6"/>
  <c r="A136" i="6"/>
  <c r="C135" i="6" l="1"/>
  <c r="D135" i="6"/>
  <c r="B136" i="6"/>
  <c r="A137" i="6"/>
  <c r="D136" i="6" l="1"/>
  <c r="C136" i="6"/>
  <c r="B137" i="6"/>
  <c r="A138" i="6"/>
  <c r="C137" i="6" l="1"/>
  <c r="D137" i="6"/>
  <c r="B138" i="6"/>
  <c r="A139" i="6"/>
  <c r="C138" i="6" l="1"/>
  <c r="D138" i="6"/>
  <c r="B139" i="6"/>
  <c r="A140" i="6"/>
  <c r="D139" i="6" l="1"/>
  <c r="C139" i="6"/>
  <c r="B140" i="6"/>
  <c r="A141" i="6"/>
  <c r="C140" i="6" l="1"/>
  <c r="D140" i="6"/>
  <c r="B141" i="6"/>
  <c r="A142" i="6"/>
  <c r="C141" i="6" l="1"/>
  <c r="D141" i="6"/>
  <c r="B142" i="6"/>
  <c r="A143" i="6"/>
  <c r="D142" i="6" l="1"/>
  <c r="C142" i="6"/>
  <c r="B143" i="6"/>
  <c r="A144" i="6"/>
  <c r="D143" i="6" l="1"/>
  <c r="C143" i="6"/>
  <c r="B144" i="6"/>
  <c r="A145" i="6"/>
  <c r="D144" i="6" l="1"/>
  <c r="C144" i="6"/>
  <c r="B145" i="6"/>
  <c r="A146" i="6"/>
  <c r="D145" i="6" l="1"/>
  <c r="C145" i="6"/>
  <c r="B146" i="6"/>
  <c r="A147" i="6"/>
  <c r="D146" i="6" l="1"/>
  <c r="C146" i="6"/>
  <c r="B147" i="6"/>
  <c r="A148" i="6"/>
  <c r="D147" i="6" l="1"/>
  <c r="C147" i="6"/>
  <c r="B148" i="6"/>
  <c r="A149" i="6"/>
  <c r="D148" i="6" l="1"/>
  <c r="C148" i="6"/>
  <c r="B149" i="6"/>
  <c r="A150" i="6"/>
  <c r="D149" i="6" l="1"/>
  <c r="C149" i="6"/>
  <c r="B150" i="6"/>
  <c r="A151" i="6"/>
  <c r="D150" i="6" l="1"/>
  <c r="C150" i="6"/>
  <c r="B151" i="6"/>
  <c r="A152" i="6"/>
  <c r="C151" i="6" l="1"/>
  <c r="D151" i="6"/>
  <c r="B152" i="6"/>
  <c r="A153" i="6"/>
  <c r="D152" i="6" l="1"/>
  <c r="C152" i="6"/>
  <c r="B153" i="6"/>
  <c r="A154" i="6"/>
  <c r="C153" i="6" l="1"/>
  <c r="D153" i="6"/>
  <c r="B154" i="6"/>
  <c r="A155" i="6"/>
  <c r="C154" i="6" l="1"/>
  <c r="D154" i="6"/>
  <c r="B155" i="6"/>
  <c r="A156" i="6"/>
  <c r="C155" i="6" l="1"/>
  <c r="D155" i="6"/>
  <c r="B156" i="6"/>
  <c r="A157" i="6"/>
  <c r="C156" i="6" l="1"/>
  <c r="D156" i="6"/>
  <c r="B157" i="6"/>
  <c r="A158" i="6"/>
  <c r="C157" i="6" l="1"/>
  <c r="D157" i="6"/>
  <c r="B158" i="6"/>
  <c r="A159" i="6"/>
  <c r="D158" i="6" l="1"/>
  <c r="C158" i="6"/>
  <c r="B159" i="6"/>
  <c r="A160" i="6"/>
  <c r="D159" i="6" l="1"/>
  <c r="C159" i="6"/>
  <c r="B160" i="6"/>
  <c r="A161" i="6"/>
  <c r="C160" i="6" l="1"/>
  <c r="D160" i="6"/>
  <c r="B161" i="6"/>
  <c r="A162" i="6"/>
  <c r="D161" i="6" l="1"/>
  <c r="C161" i="6"/>
  <c r="B162" i="6"/>
  <c r="A163" i="6"/>
  <c r="D162" i="6" l="1"/>
  <c r="C162" i="6"/>
  <c r="B163" i="6"/>
  <c r="A164" i="6"/>
  <c r="D163" i="6" l="1"/>
  <c r="C163" i="6"/>
  <c r="B164" i="6"/>
  <c r="A165" i="6"/>
  <c r="D164" i="6" l="1"/>
  <c r="C164" i="6"/>
  <c r="B165" i="6"/>
  <c r="A166" i="6"/>
  <c r="D165" i="6" l="1"/>
  <c r="C165" i="6"/>
  <c r="B166" i="6"/>
  <c r="A167" i="6"/>
  <c r="C166" i="6" l="1"/>
  <c r="D166" i="6"/>
  <c r="B167" i="6"/>
  <c r="A168" i="6"/>
  <c r="C167" i="6" l="1"/>
  <c r="D167" i="6"/>
  <c r="B168" i="6"/>
  <c r="A169" i="6"/>
  <c r="D168" i="6" l="1"/>
  <c r="C168" i="6"/>
  <c r="B169" i="6"/>
  <c r="A170" i="6"/>
  <c r="C169" i="6" l="1"/>
  <c r="D169" i="6"/>
  <c r="B170" i="6"/>
  <c r="A171" i="6"/>
  <c r="C170" i="6" l="1"/>
  <c r="D170" i="6"/>
  <c r="B171" i="6"/>
  <c r="A172" i="6"/>
  <c r="D171" i="6" l="1"/>
  <c r="C171" i="6"/>
  <c r="B172" i="6"/>
  <c r="A173" i="6"/>
  <c r="C172" i="6" l="1"/>
  <c r="D172" i="6"/>
  <c r="B173" i="6"/>
  <c r="A174" i="6"/>
  <c r="C173" i="6" l="1"/>
  <c r="D173" i="6"/>
  <c r="B174" i="6"/>
  <c r="A175" i="6"/>
  <c r="D174" i="6" l="1"/>
  <c r="C174" i="6"/>
  <c r="B175" i="6"/>
  <c r="A176" i="6"/>
  <c r="D175" i="6" l="1"/>
  <c r="C175" i="6"/>
  <c r="B176" i="6"/>
  <c r="A177" i="6"/>
  <c r="C176" i="6" l="1"/>
  <c r="D176" i="6"/>
  <c r="B177" i="6"/>
  <c r="A178" i="6"/>
  <c r="D177" i="6" l="1"/>
  <c r="C177" i="6"/>
  <c r="B178" i="6"/>
  <c r="A179" i="6"/>
  <c r="D178" i="6" l="1"/>
  <c r="C178" i="6"/>
  <c r="B179" i="6"/>
  <c r="A180" i="6"/>
  <c r="D179" i="6" l="1"/>
  <c r="C179" i="6"/>
  <c r="B180" i="6"/>
  <c r="A181" i="6"/>
  <c r="D180" i="6" l="1"/>
  <c r="C180" i="6"/>
  <c r="B181" i="6"/>
  <c r="A182" i="6"/>
  <c r="D181" i="6" l="1"/>
  <c r="C181" i="6"/>
  <c r="B182" i="6"/>
  <c r="A183" i="6"/>
  <c r="D182" i="6" l="1"/>
  <c r="C182" i="6"/>
  <c r="B183" i="6"/>
  <c r="A184" i="6"/>
  <c r="C183" i="6" l="1"/>
  <c r="D183" i="6"/>
  <c r="B184" i="6"/>
  <c r="A185" i="6"/>
  <c r="D184" i="6" l="1"/>
  <c r="C184" i="6"/>
  <c r="B185" i="6"/>
  <c r="A186" i="6"/>
  <c r="D185" i="6" l="1"/>
  <c r="C185" i="6"/>
  <c r="B186" i="6"/>
  <c r="A187" i="6"/>
  <c r="C186" i="6" l="1"/>
  <c r="D186" i="6"/>
  <c r="B187" i="6"/>
  <c r="A188" i="6"/>
  <c r="D187" i="6" l="1"/>
  <c r="C187" i="6"/>
  <c r="B188" i="6"/>
  <c r="A189" i="6"/>
  <c r="C188" i="6" l="1"/>
  <c r="D188" i="6"/>
  <c r="B189" i="6"/>
  <c r="A190" i="6"/>
  <c r="C189" i="6" l="1"/>
  <c r="D189" i="6"/>
  <c r="B190" i="6"/>
  <c r="A191" i="6"/>
  <c r="D190" i="6" l="1"/>
  <c r="C190" i="6"/>
  <c r="B191" i="6"/>
  <c r="A192" i="6"/>
  <c r="D191" i="6" l="1"/>
  <c r="C191" i="6"/>
  <c r="B192" i="6"/>
  <c r="A193" i="6"/>
  <c r="D192" i="6" l="1"/>
  <c r="C192" i="6"/>
  <c r="B193" i="6"/>
  <c r="A194" i="6"/>
  <c r="D193" i="6" l="1"/>
  <c r="C193" i="6"/>
  <c r="B194" i="6"/>
  <c r="A195" i="6"/>
  <c r="D194" i="6" l="1"/>
  <c r="C194" i="6"/>
  <c r="B195" i="6"/>
  <c r="A196" i="6"/>
  <c r="D195" i="6" l="1"/>
  <c r="C195" i="6"/>
  <c r="B196" i="6"/>
  <c r="A197" i="6"/>
  <c r="D196" i="6" l="1"/>
  <c r="C196" i="6"/>
  <c r="B197" i="6"/>
  <c r="A198" i="6"/>
  <c r="D197" i="6" l="1"/>
  <c r="C197" i="6"/>
  <c r="B198" i="6"/>
  <c r="A199" i="6"/>
  <c r="C198" i="6" l="1"/>
  <c r="D198" i="6"/>
  <c r="B199" i="6"/>
  <c r="A200" i="6"/>
  <c r="C199" i="6" l="1"/>
  <c r="D199" i="6"/>
  <c r="B200" i="6"/>
  <c r="A201" i="6"/>
  <c r="D200" i="6" l="1"/>
  <c r="C200" i="6"/>
  <c r="B201" i="6"/>
  <c r="A202" i="6"/>
  <c r="C201" i="6" l="1"/>
  <c r="D201" i="6"/>
  <c r="B202" i="6"/>
  <c r="A203" i="6"/>
  <c r="C202" i="6" l="1"/>
  <c r="D202" i="6"/>
  <c r="B203" i="6"/>
  <c r="A204" i="6"/>
  <c r="C203" i="6" l="1"/>
  <c r="D203" i="6"/>
  <c r="B204" i="6"/>
  <c r="A205" i="6"/>
  <c r="C204" i="6" l="1"/>
  <c r="D204" i="6"/>
  <c r="B205" i="6"/>
  <c r="A206" i="6"/>
  <c r="C205" i="6" l="1"/>
  <c r="D205" i="6"/>
  <c r="B206" i="6"/>
  <c r="A207" i="6"/>
  <c r="D206" i="6" l="1"/>
  <c r="C206" i="6"/>
  <c r="B207" i="6"/>
  <c r="A208" i="6"/>
  <c r="D207" i="6" l="1"/>
  <c r="C207" i="6"/>
  <c r="B208" i="6"/>
  <c r="A209" i="6"/>
  <c r="C208" i="6" l="1"/>
  <c r="D208" i="6"/>
  <c r="B209" i="6"/>
  <c r="A210" i="6"/>
  <c r="D209" i="6" l="1"/>
  <c r="C209" i="6"/>
  <c r="B210" i="6"/>
  <c r="A211" i="6"/>
  <c r="D210" i="6" l="1"/>
  <c r="C210" i="6"/>
  <c r="B211" i="6"/>
  <c r="A212" i="6"/>
  <c r="D211" i="6" l="1"/>
  <c r="C211" i="6"/>
  <c r="B212" i="6"/>
  <c r="A213" i="6"/>
  <c r="D212" i="6" l="1"/>
  <c r="C212" i="6"/>
  <c r="B213" i="6"/>
  <c r="A214" i="6"/>
  <c r="D213" i="6" l="1"/>
  <c r="C213" i="6"/>
  <c r="B214" i="6"/>
  <c r="A215" i="6"/>
  <c r="D214" i="6" l="1"/>
  <c r="C214" i="6"/>
  <c r="B215" i="6"/>
  <c r="A216" i="6"/>
  <c r="C215" i="6" l="1"/>
  <c r="D215" i="6"/>
  <c r="B216" i="6"/>
  <c r="A217" i="6"/>
  <c r="D216" i="6" l="1"/>
  <c r="C216" i="6"/>
  <c r="B217" i="6"/>
  <c r="A218" i="6"/>
  <c r="D217" i="6" l="1"/>
  <c r="C217" i="6"/>
  <c r="B218" i="6"/>
  <c r="A219" i="6"/>
  <c r="C218" i="6" l="1"/>
  <c r="D218" i="6"/>
  <c r="B219" i="6"/>
  <c r="A220" i="6"/>
  <c r="D219" i="6" l="1"/>
  <c r="C219" i="6"/>
  <c r="B220" i="6"/>
  <c r="A221" i="6"/>
  <c r="C220" i="6" l="1"/>
  <c r="D220" i="6"/>
  <c r="B221" i="6"/>
  <c r="A222" i="6"/>
  <c r="C221" i="6" l="1"/>
  <c r="D221" i="6"/>
  <c r="B222" i="6"/>
  <c r="A223" i="6"/>
  <c r="D222" i="6" l="1"/>
  <c r="C222" i="6"/>
  <c r="B223" i="6"/>
  <c r="A224" i="6"/>
  <c r="D223" i="6" l="1"/>
  <c r="C223" i="6"/>
  <c r="B224" i="6"/>
  <c r="A225" i="6"/>
  <c r="C224" i="6" l="1"/>
  <c r="D224" i="6"/>
  <c r="B225" i="6"/>
  <c r="A226" i="6"/>
  <c r="D225" i="6" l="1"/>
  <c r="C225" i="6"/>
  <c r="B226" i="6"/>
  <c r="A227" i="6"/>
  <c r="D226" i="6" l="1"/>
  <c r="C226" i="6"/>
  <c r="B227" i="6"/>
  <c r="A228" i="6"/>
  <c r="D227" i="6" l="1"/>
  <c r="C227" i="6"/>
  <c r="B228" i="6"/>
  <c r="A229" i="6"/>
  <c r="D228" i="6" l="1"/>
  <c r="C228" i="6"/>
  <c r="B229" i="6"/>
  <c r="A230" i="6"/>
  <c r="D229" i="6" l="1"/>
  <c r="C229" i="6"/>
  <c r="B230" i="6"/>
  <c r="A231" i="6"/>
  <c r="C230" i="6" l="1"/>
  <c r="D230" i="6"/>
  <c r="B231" i="6"/>
  <c r="A232" i="6"/>
  <c r="C231" i="6" l="1"/>
  <c r="D231" i="6"/>
  <c r="B232" i="6"/>
  <c r="A233" i="6"/>
  <c r="D232" i="6" l="1"/>
  <c r="C232" i="6"/>
  <c r="B233" i="6"/>
  <c r="A234" i="6"/>
  <c r="C233" i="6" l="1"/>
  <c r="D233" i="6"/>
  <c r="B234" i="6"/>
  <c r="A235" i="6"/>
  <c r="C234" i="6" l="1"/>
  <c r="D234" i="6"/>
  <c r="B235" i="6"/>
  <c r="A236" i="6"/>
  <c r="C235" i="6" l="1"/>
  <c r="D235" i="6"/>
  <c r="B236" i="6"/>
  <c r="A237" i="6"/>
  <c r="C236" i="6" l="1"/>
  <c r="D236" i="6"/>
  <c r="B237" i="6"/>
  <c r="A238" i="6"/>
  <c r="C237" i="6" l="1"/>
  <c r="D237" i="6"/>
  <c r="B238" i="6"/>
  <c r="A239" i="6"/>
  <c r="D238" i="6" l="1"/>
  <c r="C238" i="6"/>
  <c r="B239" i="6"/>
  <c r="A240" i="6"/>
  <c r="D239" i="6" l="1"/>
  <c r="C239" i="6"/>
  <c r="B240" i="6"/>
  <c r="A241" i="6"/>
  <c r="C240" i="6" l="1"/>
  <c r="D240" i="6"/>
  <c r="B241" i="6"/>
  <c r="A242" i="6"/>
  <c r="D241" i="6" l="1"/>
  <c r="C241" i="6"/>
  <c r="B242" i="6"/>
  <c r="A243" i="6"/>
  <c r="D242" i="6" l="1"/>
  <c r="C242" i="6"/>
  <c r="B243" i="6"/>
  <c r="A244" i="6"/>
  <c r="D243" i="6" l="1"/>
  <c r="C243" i="6"/>
  <c r="B244" i="6"/>
  <c r="A245" i="6"/>
  <c r="D244" i="6" l="1"/>
  <c r="C244" i="6"/>
  <c r="B245" i="6"/>
  <c r="A246" i="6"/>
  <c r="D245" i="6" l="1"/>
  <c r="C245" i="6"/>
  <c r="B246" i="6"/>
  <c r="A247" i="6"/>
  <c r="C246" i="6" l="1"/>
  <c r="D246" i="6"/>
  <c r="B247" i="6"/>
  <c r="A248" i="6"/>
  <c r="C247" i="6" l="1"/>
  <c r="D247" i="6"/>
  <c r="B248" i="6"/>
  <c r="A249" i="6"/>
  <c r="D248" i="6" l="1"/>
  <c r="C248" i="6"/>
  <c r="B249" i="6"/>
  <c r="A250" i="6"/>
  <c r="D249" i="6" l="1"/>
  <c r="C249" i="6"/>
  <c r="B250" i="6"/>
  <c r="A251" i="6"/>
  <c r="C250" i="6" l="1"/>
  <c r="D250" i="6"/>
  <c r="B251" i="6"/>
  <c r="A252" i="6"/>
  <c r="D251" i="6" l="1"/>
  <c r="C251" i="6"/>
  <c r="B252" i="6"/>
  <c r="A253" i="6"/>
  <c r="C252" i="6" l="1"/>
  <c r="D252" i="6"/>
  <c r="B253" i="6"/>
  <c r="A254" i="6"/>
  <c r="C253" i="6" l="1"/>
  <c r="D253" i="6"/>
  <c r="B254" i="6"/>
  <c r="A255" i="6"/>
  <c r="D254" i="6" l="1"/>
  <c r="C254" i="6"/>
  <c r="B255" i="6"/>
  <c r="A256" i="6"/>
  <c r="D255" i="6" l="1"/>
  <c r="C255" i="6"/>
  <c r="B256" i="6"/>
  <c r="A257" i="6"/>
  <c r="D256" i="6" l="1"/>
  <c r="C256" i="6"/>
  <c r="B257" i="6"/>
  <c r="A258" i="6"/>
  <c r="D257" i="6" l="1"/>
  <c r="C257" i="6"/>
  <c r="B258" i="6"/>
  <c r="A259" i="6"/>
  <c r="D258" i="6" l="1"/>
  <c r="C258" i="6"/>
  <c r="B259" i="6"/>
  <c r="A260" i="6"/>
  <c r="D259" i="6" l="1"/>
  <c r="C259" i="6"/>
  <c r="B260" i="6"/>
  <c r="A261" i="6"/>
  <c r="D260" i="6" l="1"/>
  <c r="C260" i="6"/>
  <c r="B261" i="6"/>
  <c r="A262" i="6"/>
  <c r="D261" i="6" l="1"/>
  <c r="C261" i="6"/>
  <c r="B262" i="6"/>
  <c r="A263" i="6"/>
  <c r="D262" i="6" l="1"/>
  <c r="C262" i="6"/>
  <c r="B263" i="6"/>
  <c r="A264" i="6"/>
  <c r="C263" i="6" l="1"/>
  <c r="D263" i="6"/>
  <c r="B264" i="6"/>
  <c r="A265" i="6"/>
  <c r="D264" i="6" l="1"/>
  <c r="C264" i="6"/>
  <c r="B265" i="6"/>
  <c r="A266" i="6"/>
  <c r="D265" i="6" l="1"/>
  <c r="C265" i="6"/>
  <c r="B266" i="6"/>
  <c r="A267" i="6"/>
  <c r="C266" i="6" l="1"/>
  <c r="D266" i="6"/>
  <c r="B267" i="6"/>
  <c r="A268" i="6"/>
  <c r="D267" i="6" l="1"/>
  <c r="C267" i="6"/>
  <c r="B268" i="6"/>
  <c r="A269" i="6"/>
  <c r="C268" i="6" l="1"/>
  <c r="D268" i="6"/>
  <c r="B269" i="6"/>
  <c r="A270" i="6"/>
  <c r="C269" i="6" l="1"/>
  <c r="D269" i="6"/>
  <c r="B270" i="6"/>
  <c r="A271" i="6"/>
  <c r="D270" i="6" l="1"/>
  <c r="C270" i="6"/>
  <c r="B271" i="6"/>
  <c r="A272" i="6"/>
  <c r="C271" i="6" l="1"/>
  <c r="D271" i="6"/>
  <c r="B272" i="6"/>
  <c r="A273" i="6"/>
  <c r="C272" i="6" l="1"/>
  <c r="D272" i="6"/>
  <c r="B273" i="6"/>
  <c r="A274" i="6"/>
  <c r="D273" i="6" l="1"/>
  <c r="C273" i="6"/>
  <c r="B274" i="6"/>
  <c r="A275" i="6"/>
  <c r="C274" i="6" l="1"/>
  <c r="D274" i="6"/>
  <c r="B275" i="6"/>
  <c r="A276" i="6"/>
  <c r="D275" i="6" l="1"/>
  <c r="C275" i="6"/>
  <c r="B276" i="6"/>
  <c r="A277" i="6"/>
  <c r="D276" i="6" l="1"/>
  <c r="C276" i="6"/>
  <c r="B277" i="6"/>
  <c r="A278" i="6"/>
  <c r="D277" i="6" l="1"/>
  <c r="C277" i="6"/>
  <c r="B278" i="6"/>
  <c r="A279" i="6"/>
  <c r="C278" i="6" l="1"/>
  <c r="D278" i="6"/>
  <c r="B279" i="6"/>
  <c r="A280" i="6"/>
  <c r="C279" i="6" l="1"/>
  <c r="D279" i="6"/>
  <c r="B280" i="6"/>
  <c r="A281" i="6"/>
  <c r="D280" i="6" l="1"/>
  <c r="C280" i="6"/>
  <c r="B281" i="6"/>
  <c r="A282" i="6"/>
  <c r="D281" i="6" l="1"/>
  <c r="C281" i="6"/>
  <c r="B282" i="6"/>
  <c r="A283" i="6"/>
  <c r="C282" i="6" l="1"/>
  <c r="D282" i="6"/>
  <c r="B283" i="6"/>
  <c r="A284" i="6"/>
  <c r="D283" i="6" l="1"/>
  <c r="C283" i="6"/>
  <c r="B284" i="6"/>
  <c r="A285" i="6"/>
  <c r="C284" i="6" l="1"/>
  <c r="D284" i="6"/>
  <c r="B285" i="6"/>
  <c r="A286" i="6"/>
  <c r="C285" i="6" l="1"/>
  <c r="D285" i="6"/>
  <c r="B286" i="6"/>
  <c r="A287" i="6"/>
  <c r="D286" i="6" l="1"/>
  <c r="C286" i="6"/>
  <c r="B287" i="6"/>
  <c r="A288" i="6"/>
  <c r="D287" i="6" l="1"/>
  <c r="C287" i="6"/>
  <c r="B288" i="6"/>
  <c r="A289" i="6"/>
  <c r="D288" i="6" l="1"/>
  <c r="C288" i="6"/>
  <c r="B289" i="6"/>
  <c r="A290" i="6"/>
  <c r="D289" i="6" l="1"/>
  <c r="C289" i="6"/>
  <c r="B290" i="6"/>
  <c r="A291" i="6"/>
  <c r="D290" i="6" l="1"/>
  <c r="C290" i="6"/>
  <c r="B291" i="6"/>
  <c r="A292" i="6"/>
  <c r="D291" i="6" l="1"/>
  <c r="C291" i="6"/>
  <c r="B292" i="6"/>
  <c r="A293" i="6"/>
  <c r="D292" i="6" l="1"/>
  <c r="C292" i="6"/>
  <c r="B293" i="6"/>
  <c r="A294" i="6"/>
  <c r="D293" i="6" l="1"/>
  <c r="C293" i="6"/>
  <c r="B294" i="6"/>
  <c r="A295" i="6"/>
  <c r="C294" i="6" l="1"/>
  <c r="D294" i="6"/>
  <c r="B295" i="6"/>
  <c r="A296" i="6"/>
  <c r="C295" i="6" l="1"/>
  <c r="D295" i="6"/>
  <c r="B296" i="6"/>
  <c r="A297" i="6"/>
  <c r="C296" i="6" l="1"/>
  <c r="D296" i="6"/>
  <c r="B297" i="6"/>
  <c r="A298" i="6"/>
  <c r="C297" i="6" l="1"/>
  <c r="D297" i="6"/>
  <c r="B298" i="6"/>
  <c r="A299" i="6"/>
  <c r="C298" i="6" l="1"/>
  <c r="D298" i="6"/>
  <c r="B299" i="6"/>
  <c r="A300" i="6"/>
  <c r="C299" i="6" l="1"/>
  <c r="D299" i="6"/>
  <c r="B300" i="6"/>
  <c r="A301" i="6"/>
  <c r="C300" i="6" l="1"/>
  <c r="D300" i="6"/>
  <c r="B301" i="6"/>
  <c r="A302" i="6"/>
  <c r="C301" i="6" l="1"/>
  <c r="D301" i="6"/>
  <c r="B302" i="6"/>
  <c r="A303" i="6"/>
  <c r="D302" i="6" l="1"/>
  <c r="C302" i="6"/>
  <c r="B303" i="6"/>
  <c r="A304" i="6"/>
  <c r="C303" i="6" l="1"/>
  <c r="D303" i="6"/>
  <c r="B304" i="6"/>
  <c r="A305" i="6"/>
  <c r="C304" i="6" l="1"/>
  <c r="D304" i="6"/>
  <c r="B305" i="6"/>
  <c r="A306" i="6"/>
  <c r="D305" i="6" l="1"/>
  <c r="C305" i="6"/>
  <c r="B306" i="6"/>
  <c r="A307" i="6"/>
  <c r="D306" i="6" l="1"/>
  <c r="C306" i="6"/>
  <c r="B307" i="6"/>
  <c r="A308" i="6"/>
  <c r="D307" i="6" l="1"/>
  <c r="C307" i="6"/>
  <c r="B308" i="6"/>
  <c r="A309" i="6"/>
  <c r="D308" i="6" l="1"/>
  <c r="C308" i="6"/>
  <c r="B309" i="6"/>
  <c r="A310" i="6"/>
  <c r="D309" i="6" l="1"/>
  <c r="C309" i="6"/>
  <c r="B310" i="6"/>
  <c r="A311" i="6"/>
  <c r="D310" i="6" l="1"/>
  <c r="C310" i="6"/>
  <c r="B311" i="6"/>
  <c r="A312" i="6"/>
  <c r="C311" i="6" l="1"/>
  <c r="D311" i="6"/>
  <c r="B312" i="6"/>
  <c r="A313" i="6"/>
  <c r="D312" i="6" l="1"/>
  <c r="C312" i="6"/>
  <c r="B313" i="6"/>
  <c r="A314" i="6"/>
  <c r="D313" i="6" l="1"/>
  <c r="C313" i="6"/>
  <c r="B314" i="6"/>
  <c r="A315" i="6"/>
  <c r="C314" i="6" l="1"/>
  <c r="D314" i="6"/>
  <c r="B315" i="6"/>
  <c r="A316" i="6"/>
  <c r="C315" i="6" l="1"/>
  <c r="D315" i="6"/>
  <c r="B316" i="6"/>
  <c r="A317" i="6"/>
  <c r="C316" i="6" l="1"/>
  <c r="D316" i="6"/>
  <c r="B317" i="6"/>
  <c r="A318" i="6"/>
  <c r="C317" i="6" l="1"/>
  <c r="D317" i="6"/>
  <c r="B318" i="6"/>
  <c r="A319" i="6"/>
  <c r="D318" i="6" l="1"/>
  <c r="C318" i="6"/>
  <c r="B319" i="6"/>
  <c r="A320" i="6"/>
  <c r="C319" i="6" l="1"/>
  <c r="D319" i="6"/>
  <c r="B320" i="6"/>
  <c r="A321" i="6"/>
  <c r="C320" i="6" l="1"/>
  <c r="D320" i="6"/>
  <c r="B321" i="6"/>
  <c r="A322" i="6"/>
  <c r="D321" i="6" l="1"/>
  <c r="C321" i="6"/>
  <c r="B322" i="6"/>
  <c r="A323" i="6"/>
  <c r="D322" i="6" l="1"/>
  <c r="C322" i="6"/>
  <c r="B323" i="6"/>
  <c r="A324" i="6"/>
  <c r="D323" i="6" l="1"/>
  <c r="C323" i="6"/>
  <c r="B324" i="6"/>
  <c r="A325" i="6"/>
  <c r="D324" i="6" l="1"/>
  <c r="C324" i="6"/>
  <c r="B325" i="6"/>
  <c r="A326" i="6"/>
  <c r="D325" i="6" l="1"/>
  <c r="C325" i="6"/>
  <c r="B326" i="6"/>
  <c r="A327" i="6"/>
  <c r="C326" i="6" l="1"/>
  <c r="D326" i="6"/>
  <c r="B327" i="6"/>
  <c r="A328" i="6"/>
  <c r="C327" i="6" l="1"/>
  <c r="D327" i="6"/>
  <c r="B328" i="6"/>
  <c r="A329" i="6"/>
  <c r="C328" i="6" l="1"/>
  <c r="D328" i="6"/>
  <c r="B329" i="6"/>
  <c r="A330" i="6"/>
  <c r="C329" i="6" l="1"/>
  <c r="D329" i="6"/>
  <c r="B330" i="6"/>
  <c r="A331" i="6"/>
  <c r="C330" i="6" l="1"/>
  <c r="D330" i="6"/>
  <c r="B331" i="6"/>
  <c r="A332" i="6"/>
  <c r="D331" i="6" l="1"/>
  <c r="C331" i="6"/>
  <c r="B332" i="6"/>
  <c r="A333" i="6"/>
  <c r="C332" i="6" l="1"/>
  <c r="D332" i="6"/>
  <c r="B333" i="6"/>
  <c r="A334" i="6"/>
  <c r="C333" i="6" l="1"/>
  <c r="D333" i="6"/>
  <c r="B334" i="6"/>
  <c r="A335" i="6"/>
  <c r="D334" i="6" l="1"/>
  <c r="C334" i="6"/>
  <c r="B335" i="6"/>
  <c r="A336" i="6"/>
  <c r="D335" i="6" l="1"/>
  <c r="C335" i="6"/>
  <c r="B336" i="6"/>
  <c r="A337" i="6"/>
  <c r="D336" i="6" l="1"/>
  <c r="C336" i="6"/>
  <c r="B337" i="6"/>
  <c r="A338" i="6"/>
  <c r="D337" i="6" l="1"/>
  <c r="C337" i="6"/>
  <c r="B338" i="6"/>
  <c r="A339" i="6"/>
  <c r="C338" i="6" l="1"/>
  <c r="D338" i="6"/>
  <c r="B339" i="6"/>
  <c r="A340" i="6"/>
  <c r="D339" i="6" l="1"/>
  <c r="C339" i="6"/>
  <c r="B340" i="6"/>
  <c r="A341" i="6"/>
  <c r="D340" i="6" l="1"/>
  <c r="C340" i="6"/>
  <c r="B341" i="6"/>
  <c r="A342" i="6"/>
  <c r="D341" i="6" l="1"/>
  <c r="C341" i="6"/>
  <c r="B342" i="6"/>
  <c r="A343" i="6"/>
  <c r="C342" i="6" l="1"/>
  <c r="D342" i="6"/>
  <c r="B343" i="6"/>
  <c r="A344" i="6"/>
  <c r="C343" i="6" l="1"/>
  <c r="D343" i="6"/>
  <c r="B344" i="6"/>
  <c r="A345" i="6"/>
  <c r="C344" i="6" l="1"/>
  <c r="D344" i="6"/>
  <c r="B345" i="6"/>
  <c r="A346" i="6"/>
  <c r="C345" i="6" l="1"/>
  <c r="D345" i="6"/>
  <c r="B346" i="6"/>
  <c r="A347" i="6"/>
  <c r="C346" i="6" l="1"/>
  <c r="D346" i="6"/>
  <c r="B347" i="6"/>
  <c r="A348" i="6"/>
  <c r="C347" i="6" l="1"/>
  <c r="D347" i="6"/>
  <c r="B348" i="6"/>
  <c r="A349" i="6"/>
  <c r="C348" i="6" l="1"/>
  <c r="D348" i="6"/>
  <c r="B349" i="6"/>
  <c r="A350" i="6"/>
  <c r="C349" i="6" l="1"/>
  <c r="D349" i="6"/>
  <c r="B350" i="6"/>
  <c r="A351" i="6"/>
  <c r="D350" i="6" l="1"/>
  <c r="C350" i="6"/>
  <c r="B351" i="6"/>
  <c r="A352" i="6"/>
  <c r="C351" i="6" l="1"/>
  <c r="D351" i="6"/>
  <c r="B352" i="6"/>
  <c r="A353" i="6"/>
  <c r="C352" i="6" l="1"/>
  <c r="D352" i="6"/>
  <c r="B353" i="6"/>
  <c r="A354" i="6"/>
  <c r="D353" i="6" l="1"/>
  <c r="C353" i="6"/>
  <c r="B354" i="6"/>
  <c r="A355" i="6"/>
  <c r="C354" i="6" l="1"/>
  <c r="D354" i="6"/>
  <c r="B355" i="6"/>
  <c r="A356" i="6"/>
  <c r="D355" i="6" l="1"/>
  <c r="C355" i="6"/>
  <c r="B356" i="6"/>
  <c r="A357" i="6"/>
  <c r="D356" i="6" l="1"/>
  <c r="C356" i="6"/>
  <c r="B357" i="6"/>
  <c r="A358" i="6"/>
  <c r="D357" i="6" l="1"/>
  <c r="C357" i="6"/>
  <c r="B358" i="6"/>
  <c r="A359" i="6"/>
  <c r="D358" i="6" l="1"/>
  <c r="C358" i="6"/>
  <c r="B359" i="6"/>
  <c r="A360" i="6"/>
  <c r="C359" i="6" l="1"/>
  <c r="D359" i="6"/>
  <c r="B360" i="6"/>
  <c r="A361" i="6"/>
  <c r="D360" i="6" l="1"/>
  <c r="C360" i="6"/>
  <c r="B361" i="6"/>
  <c r="A362" i="6"/>
  <c r="C361" i="6" l="1"/>
  <c r="D361" i="6"/>
  <c r="B362" i="6"/>
  <c r="A363" i="6"/>
  <c r="C362" i="6" l="1"/>
  <c r="D362" i="6"/>
  <c r="B363" i="6"/>
  <c r="A364" i="6"/>
  <c r="C363" i="6" l="1"/>
  <c r="D363" i="6"/>
  <c r="B364" i="6"/>
  <c r="A365" i="6"/>
  <c r="C364" i="6" l="1"/>
  <c r="D364" i="6"/>
  <c r="B365" i="6"/>
  <c r="A366" i="6"/>
  <c r="C365" i="6" l="1"/>
  <c r="D365" i="6"/>
  <c r="B366" i="6"/>
  <c r="A367" i="6"/>
  <c r="D366" i="6" l="1"/>
  <c r="C366" i="6"/>
  <c r="B367" i="6"/>
  <c r="A368" i="6"/>
  <c r="C367" i="6" l="1"/>
  <c r="D367" i="6"/>
  <c r="B368" i="6"/>
  <c r="A369" i="6"/>
  <c r="C368" i="6" l="1"/>
  <c r="D368" i="6"/>
  <c r="B369" i="6"/>
  <c r="A370" i="6"/>
  <c r="D369" i="6" l="1"/>
  <c r="C369" i="6"/>
  <c r="B370" i="6"/>
  <c r="A371" i="6"/>
  <c r="C370" i="6" l="1"/>
  <c r="D370" i="6"/>
  <c r="B371" i="6"/>
  <c r="A372" i="6"/>
  <c r="D371" i="6" l="1"/>
  <c r="C371" i="6"/>
  <c r="B372" i="6"/>
  <c r="A373" i="6"/>
  <c r="D372" i="6" l="1"/>
  <c r="C372" i="6"/>
  <c r="B373" i="6"/>
  <c r="A374" i="6"/>
  <c r="D373" i="6" l="1"/>
  <c r="C373" i="6"/>
  <c r="B374" i="6"/>
  <c r="A375" i="6"/>
  <c r="D374" i="6" l="1"/>
  <c r="C374" i="6"/>
  <c r="B375" i="6"/>
  <c r="A376" i="6"/>
  <c r="C375" i="6" l="1"/>
  <c r="D375" i="6"/>
  <c r="B376" i="6"/>
  <c r="A377" i="6"/>
  <c r="C376" i="6" l="1"/>
  <c r="D376" i="6"/>
  <c r="B377" i="6"/>
  <c r="A378" i="6"/>
  <c r="D377" i="6" l="1"/>
  <c r="C377" i="6"/>
  <c r="B378" i="6"/>
  <c r="A379" i="6"/>
  <c r="C378" i="6" l="1"/>
  <c r="D378" i="6"/>
  <c r="B379" i="6"/>
  <c r="A380" i="6"/>
  <c r="C379" i="6" l="1"/>
  <c r="D379" i="6"/>
  <c r="B380" i="6"/>
  <c r="A381" i="6"/>
  <c r="C380" i="6" l="1"/>
  <c r="D380" i="6"/>
  <c r="B381" i="6"/>
  <c r="A382" i="6"/>
  <c r="C381" i="6" l="1"/>
  <c r="D381" i="6"/>
  <c r="B382" i="6"/>
  <c r="A383" i="6"/>
  <c r="D382" i="6" l="1"/>
  <c r="C382" i="6"/>
  <c r="B383" i="6"/>
  <c r="A384" i="6"/>
  <c r="D383" i="6" l="1"/>
  <c r="C383" i="6"/>
  <c r="B384" i="6"/>
  <c r="A385" i="6"/>
  <c r="D384" i="6" l="1"/>
  <c r="C384" i="6"/>
  <c r="B385" i="6"/>
  <c r="A386" i="6"/>
  <c r="D385" i="6" l="1"/>
  <c r="C385" i="6"/>
  <c r="B386" i="6"/>
  <c r="A387" i="6"/>
  <c r="C386" i="6" l="1"/>
  <c r="D386" i="6"/>
  <c r="B387" i="6"/>
  <c r="A388" i="6"/>
  <c r="D387" i="6" l="1"/>
  <c r="C387" i="6"/>
  <c r="B388" i="6"/>
  <c r="A389" i="6"/>
  <c r="D388" i="6" l="1"/>
  <c r="C388" i="6"/>
  <c r="B389" i="6"/>
  <c r="A390" i="6"/>
  <c r="D389" i="6" l="1"/>
  <c r="C389" i="6"/>
  <c r="B390" i="6"/>
  <c r="A391" i="6"/>
  <c r="C390" i="6" l="1"/>
  <c r="D390" i="6"/>
  <c r="B391" i="6"/>
  <c r="A392" i="6"/>
  <c r="C391" i="6" l="1"/>
  <c r="D391" i="6"/>
  <c r="B392" i="6"/>
  <c r="A393" i="6"/>
  <c r="D392" i="6" l="1"/>
  <c r="C392" i="6"/>
  <c r="B393" i="6"/>
  <c r="A394" i="6"/>
  <c r="D393" i="6" l="1"/>
  <c r="C393" i="6"/>
  <c r="B394" i="6"/>
  <c r="A395" i="6"/>
  <c r="C394" i="6" l="1"/>
  <c r="D394" i="6"/>
  <c r="B395" i="6"/>
  <c r="A396" i="6"/>
  <c r="C395" i="6" l="1"/>
  <c r="D395" i="6"/>
  <c r="B396" i="6"/>
  <c r="A397" i="6"/>
  <c r="C396" i="6" l="1"/>
  <c r="D396" i="6"/>
  <c r="B397" i="6"/>
  <c r="A398" i="6"/>
  <c r="C397" i="6" l="1"/>
  <c r="D397" i="6"/>
  <c r="B398" i="6"/>
  <c r="A399" i="6"/>
  <c r="D398" i="6" l="1"/>
  <c r="C398" i="6"/>
  <c r="B399" i="6"/>
  <c r="A400" i="6"/>
  <c r="C399" i="6" l="1"/>
  <c r="D399" i="6"/>
  <c r="B400" i="6"/>
  <c r="A401" i="6"/>
  <c r="C400" i="6" l="1"/>
  <c r="D400" i="6"/>
  <c r="B401" i="6"/>
  <c r="A402" i="6"/>
  <c r="D401" i="6" l="1"/>
  <c r="C401" i="6"/>
  <c r="B402" i="6"/>
  <c r="A403" i="6"/>
  <c r="D402" i="6" l="1"/>
  <c r="C402" i="6"/>
  <c r="B403" i="6"/>
  <c r="A404" i="6"/>
  <c r="D403" i="6" l="1"/>
  <c r="C403" i="6"/>
  <c r="B404" i="6"/>
  <c r="A405" i="6"/>
  <c r="D404" i="6" l="1"/>
  <c r="C404" i="6"/>
  <c r="B405" i="6"/>
  <c r="A406" i="6"/>
  <c r="D405" i="6" l="1"/>
  <c r="C405" i="6"/>
  <c r="B406" i="6"/>
  <c r="A407" i="6"/>
  <c r="C406" i="6" l="1"/>
  <c r="D406" i="6"/>
  <c r="B407" i="6"/>
  <c r="A408" i="6"/>
  <c r="C407" i="6" l="1"/>
  <c r="D407" i="6"/>
  <c r="B408" i="6"/>
  <c r="A409" i="6"/>
  <c r="C408" i="6" l="1"/>
  <c r="D408" i="6"/>
  <c r="B409" i="6"/>
  <c r="A410" i="6"/>
  <c r="D409" i="6" l="1"/>
  <c r="C409" i="6"/>
  <c r="B410" i="6"/>
  <c r="A411" i="6"/>
  <c r="C410" i="6" l="1"/>
  <c r="D410" i="6"/>
  <c r="B411" i="6"/>
  <c r="A412" i="6"/>
  <c r="C411" i="6" l="1"/>
  <c r="D411" i="6"/>
  <c r="B412" i="6"/>
  <c r="A413" i="6"/>
  <c r="C412" i="6" l="1"/>
  <c r="D412" i="6"/>
  <c r="B413" i="6"/>
  <c r="A414" i="6"/>
  <c r="C413" i="6" l="1"/>
  <c r="D413" i="6"/>
  <c r="B414" i="6"/>
  <c r="A415" i="6"/>
  <c r="D414" i="6" l="1"/>
  <c r="C414" i="6"/>
  <c r="B415" i="6"/>
  <c r="A416" i="6"/>
  <c r="D415" i="6" l="1"/>
  <c r="C415" i="6"/>
  <c r="B416" i="6"/>
  <c r="A417" i="6"/>
  <c r="D416" i="6" l="1"/>
  <c r="C416" i="6"/>
  <c r="B417" i="6"/>
  <c r="A418" i="6"/>
  <c r="D417" i="6" l="1"/>
  <c r="C417" i="6"/>
  <c r="B418" i="6"/>
  <c r="A419" i="6"/>
  <c r="D418" i="6" l="1"/>
  <c r="C418" i="6"/>
  <c r="B419" i="6"/>
  <c r="A420" i="6"/>
  <c r="D419" i="6" l="1"/>
  <c r="C419" i="6"/>
  <c r="B420" i="6"/>
  <c r="A421" i="6"/>
  <c r="D420" i="6" l="1"/>
  <c r="C420" i="6"/>
  <c r="B421" i="6"/>
  <c r="A422" i="6"/>
  <c r="D421" i="6" l="1"/>
  <c r="C421" i="6"/>
  <c r="B422" i="6"/>
  <c r="A423" i="6"/>
  <c r="D422" i="6" l="1"/>
  <c r="C422" i="6"/>
  <c r="B423" i="6"/>
  <c r="A424" i="6"/>
  <c r="C423" i="6" l="1"/>
  <c r="D423" i="6"/>
  <c r="B424" i="6"/>
  <c r="A425" i="6"/>
  <c r="D424" i="6" l="1"/>
  <c r="C424" i="6"/>
  <c r="B425" i="6"/>
  <c r="A426" i="6"/>
  <c r="D425" i="6" l="1"/>
  <c r="C425" i="6"/>
  <c r="B426" i="6"/>
  <c r="A427" i="6"/>
  <c r="C426" i="6" l="1"/>
  <c r="D426" i="6"/>
  <c r="B427" i="6"/>
  <c r="A428" i="6"/>
  <c r="D427" i="6" l="1"/>
  <c r="C427" i="6"/>
  <c r="B428" i="6"/>
  <c r="A429" i="6"/>
  <c r="C428" i="6" l="1"/>
  <c r="D428" i="6"/>
  <c r="B429" i="6"/>
  <c r="A430" i="6"/>
  <c r="C429" i="6" l="1"/>
  <c r="D429" i="6"/>
  <c r="B430" i="6"/>
  <c r="A431" i="6"/>
  <c r="D430" i="6" l="1"/>
  <c r="C430" i="6"/>
  <c r="B431" i="6"/>
  <c r="A432" i="6"/>
  <c r="C431" i="6" l="1"/>
  <c r="D431" i="6"/>
  <c r="B432" i="6"/>
  <c r="A433" i="6"/>
  <c r="C432" i="6" l="1"/>
  <c r="D432" i="6"/>
  <c r="B433" i="6"/>
  <c r="A434" i="6"/>
  <c r="D433" i="6" l="1"/>
  <c r="C433" i="6"/>
  <c r="B434" i="6"/>
  <c r="A435" i="6"/>
  <c r="D434" i="6" l="1"/>
  <c r="C434" i="6"/>
  <c r="B435" i="6"/>
  <c r="A436" i="6"/>
  <c r="D435" i="6" l="1"/>
  <c r="C435" i="6"/>
  <c r="B436" i="6"/>
  <c r="A437" i="6"/>
  <c r="D436" i="6" l="1"/>
  <c r="C436" i="6"/>
  <c r="B437" i="6"/>
  <c r="A438" i="6"/>
  <c r="D437" i="6" l="1"/>
  <c r="C437" i="6"/>
  <c r="B438" i="6"/>
  <c r="A439" i="6"/>
  <c r="D438" i="6" l="1"/>
  <c r="C438" i="6"/>
  <c r="B439" i="6"/>
  <c r="A440" i="6"/>
  <c r="C439" i="6" l="1"/>
  <c r="D439" i="6"/>
  <c r="B440" i="6"/>
  <c r="A441" i="6"/>
  <c r="D440" i="6" l="1"/>
  <c r="C440" i="6"/>
  <c r="B441" i="6"/>
  <c r="A442" i="6"/>
  <c r="D441" i="6" l="1"/>
  <c r="C441" i="6"/>
  <c r="B442" i="6"/>
  <c r="A443" i="6"/>
  <c r="C442" i="6" l="1"/>
  <c r="D442" i="6"/>
  <c r="B443" i="6"/>
  <c r="A444" i="6"/>
  <c r="D443" i="6" l="1"/>
  <c r="C443" i="6"/>
  <c r="B444" i="6"/>
  <c r="A445" i="6"/>
  <c r="C444" i="6" l="1"/>
  <c r="D444" i="6"/>
  <c r="B445" i="6"/>
  <c r="A446" i="6"/>
  <c r="C445" i="6" l="1"/>
  <c r="D445" i="6"/>
  <c r="B446" i="6"/>
  <c r="A447" i="6"/>
  <c r="D446" i="6" l="1"/>
  <c r="C446" i="6"/>
  <c r="B447" i="6"/>
  <c r="A448" i="6"/>
  <c r="D447" i="6" l="1"/>
  <c r="C447" i="6"/>
  <c r="B448" i="6"/>
  <c r="A449" i="6"/>
  <c r="D448" i="6" l="1"/>
  <c r="C448" i="6"/>
  <c r="B449" i="6"/>
  <c r="A450" i="6"/>
  <c r="D449" i="6" l="1"/>
  <c r="C449" i="6"/>
  <c r="B450" i="6"/>
  <c r="A451" i="6"/>
  <c r="D450" i="6" l="1"/>
  <c r="C450" i="6"/>
  <c r="B451" i="6"/>
  <c r="A452" i="6"/>
  <c r="D451" i="6" l="1"/>
  <c r="C451" i="6"/>
  <c r="B452" i="6"/>
  <c r="A453" i="6"/>
  <c r="D452" i="6" l="1"/>
  <c r="C452" i="6"/>
  <c r="B453" i="6"/>
  <c r="A454" i="6"/>
  <c r="D453" i="6" l="1"/>
  <c r="C453" i="6"/>
  <c r="B454" i="6"/>
  <c r="A455" i="6"/>
  <c r="C454" i="6" l="1"/>
  <c r="D454" i="6"/>
  <c r="B455" i="6"/>
  <c r="A456" i="6"/>
  <c r="C455" i="6" l="1"/>
  <c r="D455" i="6"/>
  <c r="B456" i="6"/>
  <c r="A457" i="6"/>
  <c r="C456" i="6" l="1"/>
  <c r="D456" i="6"/>
  <c r="B457" i="6"/>
  <c r="A458" i="6"/>
  <c r="C457" i="6" l="1"/>
  <c r="D457" i="6"/>
  <c r="B458" i="6"/>
  <c r="A459" i="6"/>
  <c r="C458" i="6" l="1"/>
  <c r="D458" i="6"/>
  <c r="B459" i="6"/>
  <c r="A460" i="6"/>
  <c r="D459" i="6" l="1"/>
  <c r="C459" i="6"/>
  <c r="B460" i="6"/>
  <c r="A461" i="6"/>
  <c r="C460" i="6" l="1"/>
  <c r="D460" i="6"/>
  <c r="B461" i="6"/>
  <c r="A462" i="6"/>
  <c r="C461" i="6" l="1"/>
  <c r="D461" i="6"/>
  <c r="B462" i="6"/>
  <c r="A463" i="6"/>
  <c r="D462" i="6" l="1"/>
  <c r="C462" i="6"/>
  <c r="B463" i="6"/>
  <c r="A464" i="6"/>
  <c r="D463" i="6" l="1"/>
  <c r="C463" i="6"/>
  <c r="B464" i="6"/>
  <c r="A465" i="6"/>
  <c r="D464" i="6" l="1"/>
  <c r="C464" i="6"/>
  <c r="B465" i="6"/>
  <c r="A466" i="6"/>
  <c r="D465" i="6" l="1"/>
  <c r="C465" i="6"/>
  <c r="B466" i="6"/>
  <c r="A467" i="6"/>
  <c r="D466" i="6" l="1"/>
  <c r="C466" i="6"/>
  <c r="B467" i="6"/>
  <c r="A468" i="6"/>
  <c r="D467" i="6" l="1"/>
  <c r="C467" i="6"/>
  <c r="B468" i="6"/>
  <c r="A469" i="6"/>
  <c r="D468" i="6" l="1"/>
  <c r="C468" i="6"/>
  <c r="B469" i="6"/>
  <c r="A470" i="6"/>
  <c r="D469" i="6" l="1"/>
  <c r="C469" i="6"/>
  <c r="B470" i="6"/>
  <c r="A471" i="6"/>
  <c r="D470" i="6" l="1"/>
  <c r="C470" i="6"/>
  <c r="B471" i="6"/>
  <c r="A472" i="6"/>
  <c r="C471" i="6" l="1"/>
  <c r="D471" i="6"/>
  <c r="B472" i="6"/>
  <c r="A473" i="6"/>
  <c r="D472" i="6" l="1"/>
  <c r="C472" i="6"/>
  <c r="B473" i="6"/>
  <c r="A474" i="6"/>
  <c r="D473" i="6" l="1"/>
  <c r="C473" i="6"/>
  <c r="B474" i="6"/>
  <c r="A475" i="6"/>
  <c r="C474" i="6" l="1"/>
  <c r="D474" i="6"/>
  <c r="B475" i="6"/>
  <c r="A476" i="6"/>
  <c r="D475" i="6" l="1"/>
  <c r="C475" i="6"/>
  <c r="B476" i="6"/>
  <c r="A477" i="6"/>
  <c r="C476" i="6" l="1"/>
  <c r="D476" i="6"/>
  <c r="B477" i="6"/>
  <c r="A478" i="6"/>
  <c r="C477" i="6" l="1"/>
  <c r="D477" i="6"/>
  <c r="B478" i="6"/>
  <c r="A479" i="6"/>
  <c r="D478" i="6" l="1"/>
  <c r="C478" i="6"/>
  <c r="B479" i="6"/>
  <c r="A480" i="6"/>
  <c r="C479" i="6" l="1"/>
  <c r="D479" i="6"/>
  <c r="B480" i="6"/>
  <c r="A481" i="6"/>
  <c r="C480" i="6" l="1"/>
  <c r="D480" i="6"/>
  <c r="B481" i="6"/>
  <c r="A482" i="6"/>
  <c r="D481" i="6" l="1"/>
  <c r="C481" i="6"/>
  <c r="B482" i="6"/>
  <c r="A483" i="6"/>
  <c r="C482" i="6" l="1"/>
  <c r="D482" i="6"/>
  <c r="B483" i="6"/>
  <c r="A484" i="6"/>
  <c r="D483" i="6" l="1"/>
  <c r="C483" i="6"/>
  <c r="B484" i="6"/>
  <c r="A485" i="6"/>
  <c r="D484" i="6" l="1"/>
  <c r="C484" i="6"/>
  <c r="B485" i="6"/>
  <c r="A486" i="6"/>
  <c r="D485" i="6" l="1"/>
  <c r="C485" i="6"/>
  <c r="B486" i="6"/>
  <c r="A487" i="6"/>
  <c r="C486" i="6" l="1"/>
  <c r="D486" i="6"/>
  <c r="B487" i="6"/>
  <c r="A488" i="6"/>
  <c r="C487" i="6" l="1"/>
  <c r="D487" i="6"/>
  <c r="B488" i="6"/>
  <c r="A489" i="6"/>
  <c r="D488" i="6" l="1"/>
  <c r="C488" i="6"/>
  <c r="B489" i="6"/>
  <c r="A490" i="6"/>
  <c r="D489" i="6" l="1"/>
  <c r="C489" i="6"/>
  <c r="B490" i="6"/>
  <c r="A491" i="6"/>
  <c r="C490" i="6" l="1"/>
  <c r="D490" i="6"/>
  <c r="B491" i="6"/>
  <c r="A492" i="6"/>
  <c r="D491" i="6" l="1"/>
  <c r="C491" i="6"/>
  <c r="B492" i="6"/>
  <c r="A493" i="6"/>
  <c r="C492" i="6" l="1"/>
  <c r="D492" i="6"/>
  <c r="B493" i="6"/>
  <c r="A494" i="6"/>
  <c r="C493" i="6" l="1"/>
  <c r="D493" i="6"/>
  <c r="B494" i="6"/>
  <c r="A495" i="6"/>
  <c r="D494" i="6" l="1"/>
  <c r="C494" i="6"/>
  <c r="B495" i="6"/>
  <c r="A496" i="6"/>
  <c r="D495" i="6" l="1"/>
  <c r="C495" i="6"/>
  <c r="B496" i="6"/>
  <c r="A497" i="6"/>
  <c r="D496" i="6" l="1"/>
  <c r="C496" i="6"/>
  <c r="B497" i="6"/>
  <c r="A498" i="6"/>
  <c r="D497" i="6" l="1"/>
  <c r="C497" i="6"/>
  <c r="B498" i="6"/>
  <c r="A499" i="6"/>
  <c r="D498" i="6" l="1"/>
  <c r="C498" i="6"/>
  <c r="B499" i="6"/>
  <c r="A500" i="6"/>
  <c r="D499" i="6" l="1"/>
  <c r="C499" i="6"/>
  <c r="B500" i="6"/>
  <c r="A501" i="6"/>
  <c r="D500" i="6" l="1"/>
  <c r="C500" i="6"/>
  <c r="B501" i="6"/>
  <c r="A502" i="6"/>
  <c r="D501" i="6" l="1"/>
  <c r="C501" i="6"/>
  <c r="B502" i="6"/>
  <c r="A503" i="6"/>
  <c r="C502" i="6" l="1"/>
  <c r="D502" i="6"/>
  <c r="B503" i="6"/>
  <c r="A504" i="6"/>
  <c r="C503" i="6" l="1"/>
  <c r="D503" i="6"/>
  <c r="B504" i="6"/>
  <c r="A505" i="6"/>
  <c r="C504" i="6" l="1"/>
  <c r="D504" i="6"/>
  <c r="B505" i="6"/>
  <c r="A506" i="6"/>
  <c r="C505" i="6" l="1"/>
  <c r="D505" i="6"/>
  <c r="B506" i="6"/>
  <c r="A507" i="6"/>
  <c r="C506" i="6" l="1"/>
  <c r="D506" i="6"/>
  <c r="B507" i="6"/>
  <c r="A508" i="6"/>
  <c r="C507" i="6" l="1"/>
  <c r="D507" i="6"/>
  <c r="B508" i="6"/>
  <c r="A509" i="6"/>
  <c r="C508" i="6" l="1"/>
  <c r="D508" i="6"/>
  <c r="B509" i="6"/>
  <c r="A510" i="6"/>
  <c r="C509" i="6" l="1"/>
  <c r="D509" i="6"/>
  <c r="B510" i="6"/>
  <c r="A511" i="6"/>
  <c r="D510" i="6" l="1"/>
  <c r="C510" i="6"/>
  <c r="B511" i="6"/>
  <c r="A512" i="6"/>
  <c r="D511" i="6" l="1"/>
  <c r="C511" i="6"/>
  <c r="B512" i="6"/>
  <c r="A513" i="6"/>
  <c r="D512" i="6" l="1"/>
  <c r="C512" i="6"/>
  <c r="B513" i="6"/>
  <c r="A514" i="6"/>
  <c r="D513" i="6" l="1"/>
  <c r="C513" i="6"/>
  <c r="B514" i="6"/>
  <c r="A515" i="6"/>
  <c r="D514" i="6" l="1"/>
  <c r="C514" i="6"/>
  <c r="B515" i="6"/>
  <c r="A516" i="6"/>
  <c r="D515" i="6" l="1"/>
  <c r="C515" i="6"/>
  <c r="B516" i="6"/>
  <c r="A517" i="6"/>
  <c r="D516" i="6" l="1"/>
  <c r="C516" i="6"/>
  <c r="B517" i="6"/>
  <c r="A518" i="6"/>
  <c r="D517" i="6" l="1"/>
  <c r="C517" i="6"/>
  <c r="B518" i="6"/>
  <c r="A519" i="6"/>
  <c r="D518" i="6" l="1"/>
  <c r="C518" i="6"/>
  <c r="B519" i="6"/>
  <c r="A520" i="6"/>
  <c r="C519" i="6" l="1"/>
  <c r="D519" i="6"/>
  <c r="B520" i="6"/>
  <c r="A521" i="6"/>
  <c r="D520" i="6" l="1"/>
  <c r="C520" i="6"/>
  <c r="B521" i="6"/>
  <c r="A522" i="6"/>
  <c r="D521" i="6" l="1"/>
  <c r="C521" i="6"/>
  <c r="B522" i="6"/>
  <c r="A523" i="6"/>
  <c r="C522" i="6" l="1"/>
  <c r="D522" i="6"/>
  <c r="B523" i="6"/>
  <c r="A524" i="6"/>
  <c r="D523" i="6" l="1"/>
  <c r="C523" i="6"/>
  <c r="B524" i="6"/>
  <c r="A525" i="6"/>
  <c r="C524" i="6" l="1"/>
  <c r="D524" i="6"/>
  <c r="B525" i="6"/>
  <c r="A526" i="6"/>
  <c r="C525" i="6" l="1"/>
  <c r="D525" i="6"/>
  <c r="B526" i="6"/>
  <c r="A527" i="6"/>
  <c r="D526" i="6" l="1"/>
  <c r="C526" i="6"/>
  <c r="B527" i="6"/>
  <c r="A528" i="6"/>
  <c r="C527" i="6" l="1"/>
  <c r="D527" i="6"/>
  <c r="B528" i="6"/>
  <c r="A529" i="6"/>
  <c r="C528" i="6" l="1"/>
  <c r="D528" i="6"/>
  <c r="B529" i="6"/>
  <c r="A530" i="6"/>
  <c r="D529" i="6" l="1"/>
  <c r="C529" i="6"/>
  <c r="B530" i="6"/>
  <c r="A531" i="6"/>
  <c r="C530" i="6" l="1"/>
  <c r="D530" i="6"/>
  <c r="B531" i="6"/>
  <c r="A532" i="6"/>
  <c r="D531" i="6" l="1"/>
  <c r="C531" i="6"/>
  <c r="B532" i="6"/>
  <c r="A533" i="6"/>
  <c r="D532" i="6" l="1"/>
  <c r="C532" i="6"/>
  <c r="B533" i="6"/>
  <c r="A534" i="6"/>
  <c r="D533" i="6" l="1"/>
  <c r="C533" i="6"/>
  <c r="B534" i="6"/>
  <c r="A535" i="6"/>
  <c r="C534" i="6" l="1"/>
  <c r="D534" i="6"/>
  <c r="B535" i="6"/>
  <c r="A536" i="6"/>
  <c r="C535" i="6" l="1"/>
  <c r="D535" i="6"/>
  <c r="B536" i="6"/>
  <c r="A537" i="6"/>
  <c r="C536" i="6" l="1"/>
  <c r="D536" i="6"/>
  <c r="B537" i="6"/>
  <c r="A538" i="6"/>
  <c r="D537" i="6" l="1"/>
  <c r="C537" i="6"/>
  <c r="B538" i="6"/>
  <c r="A539" i="6"/>
  <c r="C538" i="6" l="1"/>
  <c r="D538" i="6"/>
  <c r="B539" i="6"/>
  <c r="A540" i="6"/>
  <c r="D539" i="6" l="1"/>
  <c r="C539" i="6"/>
  <c r="B540" i="6"/>
  <c r="A541" i="6"/>
  <c r="C540" i="6" l="1"/>
  <c r="D540" i="6"/>
  <c r="B541" i="6"/>
  <c r="A542" i="6"/>
  <c r="C541" i="6" l="1"/>
  <c r="D541" i="6"/>
  <c r="B542" i="6"/>
  <c r="A543" i="6"/>
  <c r="D542" i="6" l="1"/>
  <c r="C542" i="6"/>
  <c r="B543" i="6"/>
  <c r="A544" i="6"/>
  <c r="D543" i="6" l="1"/>
  <c r="C543" i="6"/>
  <c r="B544" i="6"/>
  <c r="A545" i="6"/>
  <c r="D544" i="6" l="1"/>
  <c r="C544" i="6"/>
  <c r="B545" i="6"/>
  <c r="A546" i="6"/>
  <c r="D545" i="6" l="1"/>
  <c r="C545" i="6"/>
  <c r="B546" i="6"/>
  <c r="A547" i="6"/>
  <c r="D546" i="6" l="1"/>
  <c r="C546" i="6"/>
  <c r="B547" i="6"/>
  <c r="A548" i="6"/>
  <c r="D547" i="6" l="1"/>
  <c r="C547" i="6"/>
  <c r="B548" i="6"/>
  <c r="A549" i="6"/>
  <c r="D548" i="6" l="1"/>
  <c r="C548" i="6"/>
  <c r="B549" i="6"/>
  <c r="A550" i="6"/>
  <c r="D549" i="6" l="1"/>
  <c r="C549" i="6"/>
  <c r="B550" i="6"/>
  <c r="A551" i="6"/>
  <c r="C550" i="6" l="1"/>
  <c r="D550" i="6"/>
  <c r="B551" i="6"/>
  <c r="A552" i="6"/>
  <c r="C551" i="6" l="1"/>
  <c r="D551" i="6"/>
  <c r="B552" i="6"/>
  <c r="A553" i="6"/>
  <c r="C552" i="6" l="1"/>
  <c r="D552" i="6"/>
  <c r="B553" i="6"/>
  <c r="A554" i="6"/>
  <c r="C553" i="6" l="1"/>
  <c r="D553" i="6"/>
  <c r="B554" i="6"/>
  <c r="A555" i="6"/>
  <c r="C554" i="6" l="1"/>
  <c r="D554" i="6"/>
  <c r="B555" i="6"/>
  <c r="A556" i="6"/>
  <c r="D555" i="6" l="1"/>
  <c r="C555" i="6"/>
  <c r="B556" i="6"/>
  <c r="A557" i="6"/>
  <c r="C556" i="6" l="1"/>
  <c r="D556" i="6"/>
  <c r="B557" i="6"/>
  <c r="A558" i="6"/>
  <c r="C557" i="6" l="1"/>
  <c r="D557" i="6"/>
  <c r="B558" i="6"/>
  <c r="A559" i="6"/>
  <c r="D558" i="6" l="1"/>
  <c r="C558" i="6"/>
  <c r="B559" i="6"/>
  <c r="A560" i="6"/>
  <c r="C559" i="6" l="1"/>
  <c r="D559" i="6"/>
  <c r="B560" i="6"/>
  <c r="A561" i="6"/>
  <c r="C560" i="6" l="1"/>
  <c r="D560" i="6"/>
  <c r="B561" i="6"/>
  <c r="A562" i="6"/>
  <c r="D561" i="6" l="1"/>
  <c r="C561" i="6"/>
  <c r="B562" i="6"/>
  <c r="A563" i="6"/>
  <c r="D562" i="6" l="1"/>
  <c r="C562" i="6"/>
  <c r="B563" i="6"/>
  <c r="A564" i="6"/>
  <c r="D563" i="6" l="1"/>
  <c r="C563" i="6"/>
  <c r="B564" i="6"/>
  <c r="A565" i="6"/>
  <c r="D564" i="6" l="1"/>
  <c r="C564" i="6"/>
  <c r="B565" i="6"/>
  <c r="A566" i="6"/>
  <c r="C565" i="6" l="1"/>
  <c r="D565" i="6"/>
  <c r="B566" i="6"/>
  <c r="A567" i="6"/>
  <c r="D566" i="6" l="1"/>
  <c r="C566" i="6"/>
  <c r="B567" i="6"/>
  <c r="A568" i="6"/>
  <c r="C567" i="6" l="1"/>
  <c r="D567" i="6"/>
  <c r="B568" i="6"/>
  <c r="A569" i="6"/>
  <c r="D568" i="6" l="1"/>
  <c r="C568" i="6"/>
  <c r="B569" i="6"/>
  <c r="A570" i="6"/>
  <c r="D569" i="6" l="1"/>
  <c r="C569" i="6"/>
  <c r="B570" i="6"/>
  <c r="A571" i="6"/>
  <c r="C570" i="6" l="1"/>
  <c r="D570" i="6"/>
  <c r="B571" i="6"/>
  <c r="A572" i="6"/>
  <c r="C571" i="6" l="1"/>
  <c r="D571" i="6"/>
  <c r="B572" i="6"/>
  <c r="A573" i="6"/>
  <c r="C572" i="6" l="1"/>
  <c r="D572" i="6"/>
  <c r="B573" i="6"/>
  <c r="A574" i="6"/>
  <c r="C573" i="6" l="1"/>
  <c r="D573" i="6"/>
  <c r="B574" i="6"/>
  <c r="A575" i="6"/>
  <c r="D574" i="6" l="1"/>
  <c r="C574" i="6"/>
  <c r="B575" i="6"/>
  <c r="A576" i="6"/>
  <c r="C575" i="6" l="1"/>
  <c r="D575" i="6"/>
  <c r="B576" i="6"/>
  <c r="A577" i="6"/>
  <c r="C576" i="6" l="1"/>
  <c r="D576" i="6"/>
  <c r="B577" i="6"/>
  <c r="A578" i="6"/>
  <c r="D577" i="6" l="1"/>
  <c r="C577" i="6"/>
  <c r="B578" i="6"/>
  <c r="A579" i="6"/>
  <c r="D578" i="6" l="1"/>
  <c r="C578" i="6"/>
  <c r="B579" i="6"/>
  <c r="A580" i="6"/>
  <c r="D579" i="6" l="1"/>
  <c r="C579" i="6"/>
  <c r="B580" i="6"/>
  <c r="A581" i="6"/>
  <c r="D580" i="6" l="1"/>
  <c r="C580" i="6"/>
  <c r="B581" i="6"/>
  <c r="A582" i="6"/>
  <c r="C581" i="6" l="1"/>
  <c r="D581" i="6"/>
  <c r="B582" i="6"/>
  <c r="A583" i="6"/>
  <c r="C582" i="6" l="1"/>
  <c r="D582" i="6"/>
  <c r="B583" i="6"/>
  <c r="A584" i="6"/>
  <c r="C583" i="6" l="1"/>
  <c r="D583" i="6"/>
  <c r="B584" i="6"/>
  <c r="A585" i="6"/>
  <c r="C584" i="6" l="1"/>
  <c r="D584" i="6"/>
  <c r="B585" i="6"/>
  <c r="A586" i="6"/>
  <c r="D585" i="6" l="1"/>
  <c r="C585" i="6"/>
  <c r="B586" i="6"/>
  <c r="A587" i="6"/>
  <c r="C586" i="6" l="1"/>
  <c r="D586" i="6"/>
  <c r="B587" i="6"/>
  <c r="A588" i="6"/>
  <c r="D587" i="6" l="1"/>
  <c r="C587" i="6"/>
  <c r="B588" i="6"/>
  <c r="A589" i="6"/>
  <c r="C588" i="6" l="1"/>
  <c r="D588" i="6"/>
  <c r="B589" i="6"/>
  <c r="A590" i="6"/>
  <c r="C589" i="6" l="1"/>
  <c r="D589" i="6"/>
  <c r="B590" i="6"/>
  <c r="A591" i="6"/>
  <c r="D590" i="6" l="1"/>
  <c r="C590" i="6"/>
  <c r="B591" i="6"/>
  <c r="A592" i="6"/>
  <c r="D591" i="6" l="1"/>
  <c r="C591" i="6"/>
  <c r="B592" i="6"/>
  <c r="A593" i="6"/>
  <c r="D592" i="6" l="1"/>
  <c r="C592" i="6"/>
  <c r="B593" i="6"/>
  <c r="A594" i="6"/>
  <c r="D593" i="6" l="1"/>
  <c r="C593" i="6"/>
  <c r="B594" i="6"/>
  <c r="A595" i="6"/>
  <c r="C594" i="6" l="1"/>
  <c r="D594" i="6"/>
  <c r="B595" i="6"/>
  <c r="A596" i="6"/>
  <c r="D595" i="6" l="1"/>
  <c r="C595" i="6"/>
  <c r="B596" i="6"/>
  <c r="A597" i="6"/>
  <c r="D596" i="6" l="1"/>
  <c r="C596" i="6"/>
  <c r="B597" i="6"/>
  <c r="A598" i="6"/>
  <c r="D597" i="6" l="1"/>
  <c r="C597" i="6"/>
  <c r="B598" i="6"/>
  <c r="A599" i="6"/>
  <c r="C598" i="6" l="1"/>
  <c r="D598" i="6"/>
  <c r="B599" i="6"/>
  <c r="A600" i="6"/>
  <c r="C599" i="6" l="1"/>
  <c r="D599" i="6"/>
  <c r="B600" i="6"/>
  <c r="A601" i="6"/>
  <c r="C600" i="6" l="1"/>
  <c r="D600" i="6"/>
  <c r="B601" i="6"/>
  <c r="A602" i="6"/>
  <c r="D601" i="6" l="1"/>
  <c r="C601" i="6"/>
  <c r="B602" i="6"/>
  <c r="A603" i="6"/>
  <c r="C602" i="6" l="1"/>
  <c r="D602" i="6"/>
  <c r="B603" i="6"/>
  <c r="A604" i="6"/>
  <c r="C603" i="6" l="1"/>
  <c r="D603" i="6"/>
  <c r="B604" i="6"/>
  <c r="A605" i="6"/>
  <c r="C604" i="6" l="1"/>
  <c r="D604" i="6"/>
  <c r="B605" i="6"/>
  <c r="A606" i="6"/>
  <c r="C605" i="6" l="1"/>
  <c r="D605" i="6"/>
  <c r="B606" i="6"/>
  <c r="A607" i="6"/>
  <c r="D606" i="6" l="1"/>
  <c r="C606" i="6"/>
  <c r="B607" i="6"/>
  <c r="A608" i="6"/>
  <c r="C607" i="6" l="1"/>
  <c r="D607" i="6"/>
  <c r="B608" i="6"/>
  <c r="A609" i="6"/>
  <c r="C608" i="6" l="1"/>
  <c r="D608" i="6"/>
  <c r="B609" i="6"/>
  <c r="A610" i="6"/>
  <c r="B610" i="6" s="1"/>
  <c r="D610" i="6" l="1"/>
  <c r="C610" i="6"/>
  <c r="D609" i="6"/>
  <c r="C609" i="6"/>
</calcChain>
</file>

<file path=xl/sharedStrings.xml><?xml version="1.0" encoding="utf-8"?>
<sst xmlns="http://schemas.openxmlformats.org/spreadsheetml/2006/main" count="60" uniqueCount="33">
  <si>
    <t xml:space="preserve"> </t>
  </si>
  <si>
    <t>Volume per person (m3)</t>
  </si>
  <si>
    <t>Area (sq ft)</t>
  </si>
  <si>
    <t>Proportion influenza</t>
  </si>
  <si>
    <t>Incidence per 1000</t>
  </si>
  <si>
    <t>Porportion (normalized)</t>
  </si>
  <si>
    <t>attack rate</t>
  </si>
  <si>
    <t>density</t>
  </si>
  <si>
    <t>Hoge et al. 1994 (Pheumococcal, jail)</t>
  </si>
  <si>
    <t>Kawano et al., 2016 (Earthquake shelters, ARI)</t>
  </si>
  <si>
    <t>Leibowitz et al. (2021) (Prisons, COVID-19)</t>
  </si>
  <si>
    <t>Aligne, 2016 (Army camps, influenza)</t>
  </si>
  <si>
    <t>Walker  and Gordon, 1980 (Army camps, influenza)</t>
  </si>
  <si>
    <t>Sun et al (2011) (Domitorties, common cold)</t>
  </si>
  <si>
    <t>Incidences &gt;10 times</t>
  </si>
  <si>
    <t>Persons per room</t>
  </si>
  <si>
    <r>
      <t>Area (m</t>
    </r>
    <r>
      <rPr>
        <vertAlign val="superscript"/>
        <sz val="11"/>
        <color theme="1"/>
        <rFont val="Calibri (Body)"/>
      </rPr>
      <t>2</t>
    </r>
    <r>
      <rPr>
        <sz val="11"/>
        <color theme="1"/>
        <rFont val="Calibri"/>
        <family val="2"/>
        <scheme val="minor"/>
      </rPr>
      <t>)</t>
    </r>
  </si>
  <si>
    <r>
      <t>Volume (m</t>
    </r>
    <r>
      <rPr>
        <vertAlign val="superscript"/>
        <sz val="11"/>
        <color theme="1"/>
        <rFont val="Calibri (Body)"/>
      </rPr>
      <t>3</t>
    </r>
    <r>
      <rPr>
        <sz val="11"/>
        <color theme="1"/>
        <rFont val="Calibri"/>
        <family val="2"/>
        <scheme val="minor"/>
      </rPr>
      <t>)</t>
    </r>
  </si>
  <si>
    <t>Incidence /10000 persons per day</t>
  </si>
  <si>
    <t>normalized Incidence /10000 person-day</t>
  </si>
  <si>
    <t>Kawano, T., Tsugawa, Y., Nishiyama, K., Morita, H., Yamamura, O. and Hasegawa, K., 2016. Shelter crowding and increased incidence of acute respiratory infection in evacuees following the Great Eastern Japan Earthquake and tsunami. Epidemiology &amp; Infection, 144(4), 787–795.</t>
  </si>
  <si>
    <t>normalized Incidence per 1000</t>
  </si>
  <si>
    <r>
      <t>Area (m</t>
    </r>
    <r>
      <rPr>
        <vertAlign val="super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)</t>
    </r>
  </si>
  <si>
    <r>
      <t>Volume (m</t>
    </r>
    <r>
      <rPr>
        <vertAlign val="superscript"/>
        <sz val="12"/>
        <color theme="1"/>
        <rFont val="Calibri (Body)"/>
      </rPr>
      <t>3</t>
    </r>
    <r>
      <rPr>
        <sz val="12"/>
        <color theme="1"/>
        <rFont val="Calibri"/>
        <family val="2"/>
        <scheme val="minor"/>
      </rPr>
      <t>)</t>
    </r>
  </si>
  <si>
    <t>Design criteria and planning guidelines: 60 sq ft</t>
  </si>
  <si>
    <t>ACH at a ventilation rate of 0.5 L/s.p (h-1)</t>
  </si>
  <si>
    <t>Infection risk at exposure time of 12 and 4 hours</t>
  </si>
  <si>
    <t>Table 1. Modeling simulations for various crowding levels, at a ventilation rate of 0.5 L/s.p, and exposure time of 4 and 12 hours.</t>
  </si>
  <si>
    <t>Walker Jr, B. and Gordon, T., 1980. Health and high density confinement in jails and prisons. Federal Probation, 44(1), 53–58.</t>
  </si>
  <si>
    <t>Aligne, C.A., 2016. Overcrowding and mortality during the influenza pandemic of 1918: Evidence from US Army Campus AA Humphreys, Virginia. American Journal of Public Health, 106(4), 642–644.</t>
  </si>
  <si>
    <t>Hoge, C.W., Reichler, M.R., Dominguez, E.A., Bremer, J.C., Mastro, T.D., Hendricks, K.A., Musher, D.M., Elliott, J.A., Facklam, R.R. and Breiman, R.F., 1994. An epidemic of pneumococcal disease in an overcrowded, inadequately ventilated jail. New England Journal of Medicine, 331(10), 643–648.</t>
  </si>
  <si>
    <t>Leibowitz, A.I., Siedner, M.J., Tsai, A.C. and Mohareb, A.M., 2021. Association between prison crowding and COVID-19 incidence rates in Massachusetts prisons, April 2020-January 2021. JAMA Internal Medicine, 181(10), 1315–1321.</t>
  </si>
  <si>
    <t>Sun, Y., Wang, Z., Zhang, Y. and Sundell, J., 2011. In China, students in crowded dormitories with a low ventilation rate have more common colds: evidence for airborne transmission. PloS One, 6(11), p.e27140.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</si>
</sst>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1"/>
      <color theme="1"/>
      <name val="Calibri (Body)"/>
    </font>
    <font>
      <b/>
      <sz val="12"/>
      <color theme="1"/>
      <name val="Calibri"/>
      <family val="2"/>
      <scheme val="minor"/>
    </font>
    <font>
      <vertAlign val="superscript"/>
      <sz val="12"/>
      <color theme="1"/>
      <name val="Calibri (Body)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2" fillId="0" borderId="0" xfId="0" applyFont="1"/>
    <xf numFmtId="0" fontId="2" fillId="0" borderId="2" xfId="0" applyFont="1" applyBorder="1"/>
    <xf numFmtId="0" fontId="2" fillId="0" borderId="0" xfId="0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0" borderId="0" xfId="0" applyFont="1"/>
    <xf numFmtId="0" fontId="2" fillId="0" borderId="0" xfId="0" applyFont="1" applyAlignment="1">
      <alignment horizontal="center"/>
    </xf>
    <xf numFmtId="0" fontId="1" fillId="0" borderId="0" xfId="0" applyFont="1"/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165" fontId="2" fillId="0" borderId="7" xfId="0" applyNumberFormat="1" applyFont="1" applyBorder="1" applyAlignment="1">
      <alignment horizontal="center" vertical="center"/>
    </xf>
    <xf numFmtId="165" fontId="2" fillId="0" borderId="8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4" fillId="0" borderId="11" xfId="0" applyFont="1" applyBorder="1"/>
    <xf numFmtId="0" fontId="2" fillId="0" borderId="1" xfId="0" applyFont="1" applyBorder="1" applyAlignment="1">
      <alignment horizontal="center"/>
    </xf>
    <xf numFmtId="165" fontId="2" fillId="0" borderId="0" xfId="0" applyNumberFormat="1" applyFont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5" fontId="2" fillId="0" borderId="5" xfId="0" applyNumberFormat="1" applyFont="1" applyBorder="1" applyAlignment="1">
      <alignment horizontal="center"/>
    </xf>
    <xf numFmtId="2" fontId="2" fillId="0" borderId="0" xfId="0" applyNumberFormat="1" applyFont="1" applyAlignment="1">
      <alignment horizontal="center"/>
    </xf>
    <xf numFmtId="2" fontId="2" fillId="0" borderId="6" xfId="0" applyNumberFormat="1" applyFont="1" applyBorder="1" applyAlignment="1">
      <alignment horizontal="center"/>
    </xf>
    <xf numFmtId="0" fontId="2" fillId="0" borderId="2" xfId="0" applyFont="1" applyBorder="1" applyAlignment="1">
      <alignment wrapText="1"/>
    </xf>
    <xf numFmtId="0" fontId="2" fillId="0" borderId="0" xfId="0" applyFont="1" applyAlignment="1">
      <alignment vertical="top" wrapText="1"/>
    </xf>
    <xf numFmtId="2" fontId="2" fillId="0" borderId="12" xfId="0" applyNumberFormat="1" applyFont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2" fontId="2" fillId="0" borderId="10" xfId="0" applyNumberFormat="1" applyFont="1" applyBorder="1" applyAlignment="1">
      <alignment horizontal="center"/>
    </xf>
    <xf numFmtId="165" fontId="2" fillId="0" borderId="12" xfId="0" applyNumberFormat="1" applyFont="1" applyBorder="1" applyAlignment="1">
      <alignment horizontal="center" vertical="center"/>
    </xf>
    <xf numFmtId="165" fontId="2" fillId="0" borderId="9" xfId="0" applyNumberFormat="1" applyFont="1" applyBorder="1" applyAlignment="1">
      <alignment horizontal="center" vertical="center"/>
    </xf>
    <xf numFmtId="165" fontId="2" fillId="0" borderId="1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/>
    <xf numFmtId="0" fontId="2" fillId="0" borderId="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center" wrapText="1"/>
    </xf>
    <xf numFmtId="164" fontId="2" fillId="2" borderId="0" xfId="0" applyNumberFormat="1" applyFont="1" applyFill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2" fillId="0" borderId="5" xfId="0" applyFont="1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5" xfId="0" applyBorder="1" applyAlignment="1">
      <alignment horizontal="left" vertical="center" wrapText="1"/>
    </xf>
    <xf numFmtId="0" fontId="2" fillId="0" borderId="11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4" fillId="0" borderId="11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top" wrapText="1"/>
    </xf>
    <xf numFmtId="0" fontId="2" fillId="0" borderId="5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1F5B"/>
      <color rgb="FF00CD6C"/>
      <color rgb="FFAF58BA"/>
      <color rgb="FF009ADE"/>
      <color rgb="FF4472C4"/>
      <color rgb="FF9EC9E2"/>
      <color rgb="FF6CB0D6"/>
      <color rgb="FF3C93C2"/>
      <color rgb="FF226E9C"/>
      <color rgb="FF0D4A7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17331948089822"/>
          <c:y val="6.1342938193331892E-2"/>
          <c:w val="0.73479002624671919"/>
          <c:h val="0.7891505358705162"/>
        </c:manualLayout>
      </c:layout>
      <c:scatterChart>
        <c:scatterStyle val="lineMarker"/>
        <c:varyColors val="0"/>
        <c:ser>
          <c:idx val="0"/>
          <c:order val="0"/>
          <c:tx>
            <c:v>Prediction: 12 hr, 0.5 L/s per person</c:v>
          </c:tx>
          <c:spPr>
            <a:ln w="38100" cap="rnd">
              <a:solidFill>
                <a:srgbClr val="FF1F5B"/>
              </a:solidFill>
              <a:round/>
            </a:ln>
            <a:effectLst/>
          </c:spPr>
          <c:marker>
            <c:symbol val="none"/>
          </c:marker>
          <c:xVal>
            <c:numRef>
              <c:f>'Infectino risk Fig2d'!$A$60:$A$491</c:f>
              <c:numCache>
                <c:formatCode>General</c:formatCode>
                <c:ptCount val="432"/>
                <c:pt idx="0">
                  <c:v>0.4</c:v>
                </c:pt>
                <c:pt idx="1">
                  <c:v>0.60000000000000009</c:v>
                </c:pt>
                <c:pt idx="2">
                  <c:v>0.8</c:v>
                </c:pt>
                <c:pt idx="3">
                  <c:v>1</c:v>
                </c:pt>
                <c:pt idx="4">
                  <c:v>1.2</c:v>
                </c:pt>
                <c:pt idx="5">
                  <c:v>1.4</c:v>
                </c:pt>
                <c:pt idx="6">
                  <c:v>1.5999999999999999</c:v>
                </c:pt>
                <c:pt idx="7">
                  <c:v>1.7999999999999998</c:v>
                </c:pt>
                <c:pt idx="8">
                  <c:v>1.9999999999999998</c:v>
                </c:pt>
                <c:pt idx="9">
                  <c:v>2.1999999999999997</c:v>
                </c:pt>
                <c:pt idx="10">
                  <c:v>2.4</c:v>
                </c:pt>
                <c:pt idx="11">
                  <c:v>2.6</c:v>
                </c:pt>
                <c:pt idx="12">
                  <c:v>2.8000000000000003</c:v>
                </c:pt>
                <c:pt idx="13">
                  <c:v>3.0000000000000004</c:v>
                </c:pt>
                <c:pt idx="14">
                  <c:v>3.2000000000000006</c:v>
                </c:pt>
                <c:pt idx="15">
                  <c:v>3.4000000000000008</c:v>
                </c:pt>
                <c:pt idx="16">
                  <c:v>3.600000000000001</c:v>
                </c:pt>
                <c:pt idx="17">
                  <c:v>3.8000000000000012</c:v>
                </c:pt>
                <c:pt idx="18">
                  <c:v>4.0000000000000009</c:v>
                </c:pt>
                <c:pt idx="19">
                  <c:v>4.2000000000000011</c:v>
                </c:pt>
                <c:pt idx="20">
                  <c:v>4.4000000000000012</c:v>
                </c:pt>
                <c:pt idx="21">
                  <c:v>4.5</c:v>
                </c:pt>
                <c:pt idx="22">
                  <c:v>4.6000000000000014</c:v>
                </c:pt>
                <c:pt idx="23">
                  <c:v>4.8000000000000016</c:v>
                </c:pt>
                <c:pt idx="24">
                  <c:v>5.0000000000000018</c:v>
                </c:pt>
                <c:pt idx="25">
                  <c:v>5.200000000000002</c:v>
                </c:pt>
                <c:pt idx="26">
                  <c:v>5.4000000000000021</c:v>
                </c:pt>
                <c:pt idx="27">
                  <c:v>5.6000000000000023</c:v>
                </c:pt>
                <c:pt idx="28">
                  <c:v>5.8000000000000025</c:v>
                </c:pt>
                <c:pt idx="29">
                  <c:v>6.0000000000000027</c:v>
                </c:pt>
                <c:pt idx="30">
                  <c:v>6.2000000000000028</c:v>
                </c:pt>
                <c:pt idx="31">
                  <c:v>6.400000000000003</c:v>
                </c:pt>
                <c:pt idx="32">
                  <c:v>6.6000000000000032</c:v>
                </c:pt>
                <c:pt idx="33">
                  <c:v>6.8000000000000034</c:v>
                </c:pt>
                <c:pt idx="34">
                  <c:v>7.0000000000000036</c:v>
                </c:pt>
                <c:pt idx="35">
                  <c:v>7.2000000000000037</c:v>
                </c:pt>
                <c:pt idx="36">
                  <c:v>7.4000000000000039</c:v>
                </c:pt>
                <c:pt idx="37">
                  <c:v>7.6000000000000041</c:v>
                </c:pt>
                <c:pt idx="38">
                  <c:v>7.8000000000000043</c:v>
                </c:pt>
                <c:pt idx="39">
                  <c:v>8.0000000000000036</c:v>
                </c:pt>
                <c:pt idx="40">
                  <c:v>8.2000000000000028</c:v>
                </c:pt>
                <c:pt idx="41">
                  <c:v>8.4000000000000021</c:v>
                </c:pt>
                <c:pt idx="42">
                  <c:v>8.6000000000000014</c:v>
                </c:pt>
                <c:pt idx="43">
                  <c:v>8.8000000000000007</c:v>
                </c:pt>
                <c:pt idx="44">
                  <c:v>9</c:v>
                </c:pt>
                <c:pt idx="45">
                  <c:v>9.1999999999999993</c:v>
                </c:pt>
                <c:pt idx="46">
                  <c:v>9.3999999999999986</c:v>
                </c:pt>
                <c:pt idx="47">
                  <c:v>9.5999999999999979</c:v>
                </c:pt>
                <c:pt idx="48">
                  <c:v>9.7999999999999972</c:v>
                </c:pt>
                <c:pt idx="49">
                  <c:v>9.9999999999999964</c:v>
                </c:pt>
                <c:pt idx="50">
                  <c:v>10.199999999999996</c:v>
                </c:pt>
                <c:pt idx="51">
                  <c:v>10.399999999999995</c:v>
                </c:pt>
                <c:pt idx="52">
                  <c:v>10.599999999999994</c:v>
                </c:pt>
                <c:pt idx="53">
                  <c:v>10.799999999999994</c:v>
                </c:pt>
                <c:pt idx="54">
                  <c:v>10.999999999999993</c:v>
                </c:pt>
                <c:pt idx="55">
                  <c:v>11.199999999999992</c:v>
                </c:pt>
                <c:pt idx="56">
                  <c:v>11.399999999999991</c:v>
                </c:pt>
                <c:pt idx="57">
                  <c:v>11.599999999999991</c:v>
                </c:pt>
                <c:pt idx="58">
                  <c:v>11.79999999999999</c:v>
                </c:pt>
                <c:pt idx="59">
                  <c:v>11.999999999999989</c:v>
                </c:pt>
                <c:pt idx="60">
                  <c:v>12.199999999999989</c:v>
                </c:pt>
                <c:pt idx="61">
                  <c:v>12.399999999999988</c:v>
                </c:pt>
                <c:pt idx="62">
                  <c:v>12.599999999999987</c:v>
                </c:pt>
                <c:pt idx="63">
                  <c:v>12.799999999999986</c:v>
                </c:pt>
                <c:pt idx="64">
                  <c:v>12.999999999999986</c:v>
                </c:pt>
                <c:pt idx="65">
                  <c:v>13.199999999999985</c:v>
                </c:pt>
                <c:pt idx="66">
                  <c:v>13.399999999999984</c:v>
                </c:pt>
                <c:pt idx="67">
                  <c:v>13.599999999999984</c:v>
                </c:pt>
                <c:pt idx="68">
                  <c:v>13.799999999999983</c:v>
                </c:pt>
                <c:pt idx="69">
                  <c:v>13.999999999999982</c:v>
                </c:pt>
                <c:pt idx="70">
                  <c:v>14.199999999999982</c:v>
                </c:pt>
                <c:pt idx="71">
                  <c:v>14.399999999999981</c:v>
                </c:pt>
                <c:pt idx="72">
                  <c:v>14.59999999999998</c:v>
                </c:pt>
                <c:pt idx="73">
                  <c:v>14.799999999999979</c:v>
                </c:pt>
                <c:pt idx="74">
                  <c:v>14.999999999999979</c:v>
                </c:pt>
                <c:pt idx="75">
                  <c:v>15.199999999999978</c:v>
                </c:pt>
                <c:pt idx="76">
                  <c:v>15.399999999999977</c:v>
                </c:pt>
                <c:pt idx="77">
                  <c:v>15.599999999999977</c:v>
                </c:pt>
                <c:pt idx="78">
                  <c:v>15.799999999999976</c:v>
                </c:pt>
                <c:pt idx="79">
                  <c:v>15.999999999999975</c:v>
                </c:pt>
                <c:pt idx="80">
                  <c:v>16.199999999999974</c:v>
                </c:pt>
                <c:pt idx="81">
                  <c:v>16.399999999999974</c:v>
                </c:pt>
                <c:pt idx="82">
                  <c:v>16.599999999999973</c:v>
                </c:pt>
                <c:pt idx="83">
                  <c:v>16.799999999999972</c:v>
                </c:pt>
                <c:pt idx="84">
                  <c:v>16.999999999999972</c:v>
                </c:pt>
                <c:pt idx="85">
                  <c:v>17.199999999999971</c:v>
                </c:pt>
                <c:pt idx="86">
                  <c:v>17.39999999999997</c:v>
                </c:pt>
                <c:pt idx="87">
                  <c:v>17.599999999999969</c:v>
                </c:pt>
                <c:pt idx="88">
                  <c:v>17.799999999999969</c:v>
                </c:pt>
                <c:pt idx="89">
                  <c:v>17.999999999999968</c:v>
                </c:pt>
                <c:pt idx="90">
                  <c:v>18.199999999999967</c:v>
                </c:pt>
                <c:pt idx="91">
                  <c:v>18.399999999999967</c:v>
                </c:pt>
                <c:pt idx="92">
                  <c:v>18.599999999999966</c:v>
                </c:pt>
                <c:pt idx="93">
                  <c:v>18.799999999999965</c:v>
                </c:pt>
                <c:pt idx="94">
                  <c:v>18.999999999999964</c:v>
                </c:pt>
                <c:pt idx="95">
                  <c:v>19.199999999999964</c:v>
                </c:pt>
                <c:pt idx="96">
                  <c:v>19.399999999999963</c:v>
                </c:pt>
                <c:pt idx="97">
                  <c:v>19.599999999999962</c:v>
                </c:pt>
                <c:pt idx="98">
                  <c:v>19.799999999999962</c:v>
                </c:pt>
                <c:pt idx="99">
                  <c:v>19.999999999999961</c:v>
                </c:pt>
                <c:pt idx="100">
                  <c:v>20.19999999999996</c:v>
                </c:pt>
                <c:pt idx="101">
                  <c:v>20.399999999999959</c:v>
                </c:pt>
                <c:pt idx="102">
                  <c:v>20.599999999999959</c:v>
                </c:pt>
                <c:pt idx="103">
                  <c:v>20.799999999999958</c:v>
                </c:pt>
                <c:pt idx="104">
                  <c:v>20.999999999999957</c:v>
                </c:pt>
                <c:pt idx="105">
                  <c:v>21.199999999999957</c:v>
                </c:pt>
                <c:pt idx="106">
                  <c:v>21.399999999999956</c:v>
                </c:pt>
                <c:pt idx="107">
                  <c:v>21.599999999999955</c:v>
                </c:pt>
                <c:pt idx="108">
                  <c:v>21.799999999999955</c:v>
                </c:pt>
                <c:pt idx="109">
                  <c:v>21.999999999999954</c:v>
                </c:pt>
                <c:pt idx="110">
                  <c:v>22.199999999999953</c:v>
                </c:pt>
                <c:pt idx="111">
                  <c:v>22.399999999999952</c:v>
                </c:pt>
                <c:pt idx="112">
                  <c:v>22.599999999999952</c:v>
                </c:pt>
                <c:pt idx="113">
                  <c:v>22.799999999999951</c:v>
                </c:pt>
                <c:pt idx="114">
                  <c:v>22.99999999999995</c:v>
                </c:pt>
                <c:pt idx="115">
                  <c:v>23.19999999999995</c:v>
                </c:pt>
                <c:pt idx="116">
                  <c:v>23.399999999999949</c:v>
                </c:pt>
                <c:pt idx="117">
                  <c:v>23.599999999999948</c:v>
                </c:pt>
                <c:pt idx="118">
                  <c:v>23.799999999999947</c:v>
                </c:pt>
                <c:pt idx="119">
                  <c:v>23.999999999999947</c:v>
                </c:pt>
                <c:pt idx="120">
                  <c:v>24.199999999999946</c:v>
                </c:pt>
                <c:pt idx="121">
                  <c:v>24.399999999999945</c:v>
                </c:pt>
                <c:pt idx="122">
                  <c:v>24.599999999999945</c:v>
                </c:pt>
                <c:pt idx="123">
                  <c:v>24.799999999999944</c:v>
                </c:pt>
                <c:pt idx="124">
                  <c:v>24.999999999999943</c:v>
                </c:pt>
                <c:pt idx="125">
                  <c:v>25.199999999999942</c:v>
                </c:pt>
                <c:pt idx="126">
                  <c:v>25.399999999999942</c:v>
                </c:pt>
                <c:pt idx="127">
                  <c:v>25.599999999999941</c:v>
                </c:pt>
                <c:pt idx="128">
                  <c:v>25.79999999999994</c:v>
                </c:pt>
                <c:pt idx="129">
                  <c:v>25.99999999999994</c:v>
                </c:pt>
                <c:pt idx="130">
                  <c:v>26.199999999999939</c:v>
                </c:pt>
                <c:pt idx="131">
                  <c:v>26.399999999999938</c:v>
                </c:pt>
                <c:pt idx="132">
                  <c:v>26.599999999999937</c:v>
                </c:pt>
                <c:pt idx="133">
                  <c:v>26.799999999999937</c:v>
                </c:pt>
                <c:pt idx="134">
                  <c:v>26.999999999999936</c:v>
                </c:pt>
                <c:pt idx="135">
                  <c:v>27.199999999999935</c:v>
                </c:pt>
                <c:pt idx="136">
                  <c:v>27.399999999999935</c:v>
                </c:pt>
                <c:pt idx="137">
                  <c:v>27.599999999999934</c:v>
                </c:pt>
                <c:pt idx="138">
                  <c:v>27.799999999999933</c:v>
                </c:pt>
                <c:pt idx="139">
                  <c:v>27.999999999999932</c:v>
                </c:pt>
                <c:pt idx="140">
                  <c:v>28.199999999999932</c:v>
                </c:pt>
                <c:pt idx="141">
                  <c:v>28.399999999999931</c:v>
                </c:pt>
                <c:pt idx="142">
                  <c:v>28.59999999999993</c:v>
                </c:pt>
                <c:pt idx="143">
                  <c:v>28.79999999999993</c:v>
                </c:pt>
                <c:pt idx="144">
                  <c:v>28.999999999999929</c:v>
                </c:pt>
                <c:pt idx="145">
                  <c:v>29.199999999999928</c:v>
                </c:pt>
                <c:pt idx="146">
                  <c:v>29.399999999999928</c:v>
                </c:pt>
                <c:pt idx="147">
                  <c:v>29.599999999999927</c:v>
                </c:pt>
                <c:pt idx="148">
                  <c:v>29.799999999999926</c:v>
                </c:pt>
                <c:pt idx="149">
                  <c:v>29.999999999999925</c:v>
                </c:pt>
                <c:pt idx="150">
                  <c:v>30.199999999999925</c:v>
                </c:pt>
                <c:pt idx="151">
                  <c:v>30.399999999999924</c:v>
                </c:pt>
                <c:pt idx="152">
                  <c:v>30.599999999999923</c:v>
                </c:pt>
                <c:pt idx="153">
                  <c:v>30.799999999999923</c:v>
                </c:pt>
                <c:pt idx="154">
                  <c:v>30.999999999999922</c:v>
                </c:pt>
                <c:pt idx="155">
                  <c:v>31.199999999999921</c:v>
                </c:pt>
                <c:pt idx="156">
                  <c:v>31.39999999999992</c:v>
                </c:pt>
                <c:pt idx="157">
                  <c:v>31.59999999999992</c:v>
                </c:pt>
                <c:pt idx="158">
                  <c:v>31.799999999999919</c:v>
                </c:pt>
                <c:pt idx="159">
                  <c:v>31.999999999999918</c:v>
                </c:pt>
                <c:pt idx="160">
                  <c:v>32.199999999999918</c:v>
                </c:pt>
                <c:pt idx="161">
                  <c:v>32.39999999999992</c:v>
                </c:pt>
                <c:pt idx="162">
                  <c:v>32.599999999999923</c:v>
                </c:pt>
                <c:pt idx="163">
                  <c:v>32.799999999999926</c:v>
                </c:pt>
                <c:pt idx="164">
                  <c:v>32.999999999999929</c:v>
                </c:pt>
                <c:pt idx="165">
                  <c:v>33.199999999999932</c:v>
                </c:pt>
                <c:pt idx="166">
                  <c:v>33.399999999999935</c:v>
                </c:pt>
                <c:pt idx="167">
                  <c:v>33.599999999999937</c:v>
                </c:pt>
                <c:pt idx="168">
                  <c:v>33.79999999999994</c:v>
                </c:pt>
                <c:pt idx="169">
                  <c:v>33.999999999999943</c:v>
                </c:pt>
                <c:pt idx="170">
                  <c:v>34.199999999999946</c:v>
                </c:pt>
                <c:pt idx="171">
                  <c:v>34.399999999999949</c:v>
                </c:pt>
                <c:pt idx="172">
                  <c:v>34.599999999999952</c:v>
                </c:pt>
                <c:pt idx="173">
                  <c:v>34.799999999999955</c:v>
                </c:pt>
                <c:pt idx="174">
                  <c:v>34.999999999999957</c:v>
                </c:pt>
                <c:pt idx="175">
                  <c:v>35.19999999999996</c:v>
                </c:pt>
                <c:pt idx="176">
                  <c:v>35.399999999999963</c:v>
                </c:pt>
                <c:pt idx="177">
                  <c:v>35.599999999999966</c:v>
                </c:pt>
                <c:pt idx="178">
                  <c:v>35.799999999999969</c:v>
                </c:pt>
                <c:pt idx="179">
                  <c:v>35.999999999999972</c:v>
                </c:pt>
                <c:pt idx="180">
                  <c:v>36.199999999999974</c:v>
                </c:pt>
                <c:pt idx="181">
                  <c:v>36.399999999999977</c:v>
                </c:pt>
                <c:pt idx="182">
                  <c:v>36.59999999999998</c:v>
                </c:pt>
                <c:pt idx="183">
                  <c:v>36.799999999999983</c:v>
                </c:pt>
                <c:pt idx="184">
                  <c:v>36.999999999999986</c:v>
                </c:pt>
                <c:pt idx="185">
                  <c:v>37.199999999999989</c:v>
                </c:pt>
                <c:pt idx="186">
                  <c:v>37.399999999999991</c:v>
                </c:pt>
                <c:pt idx="187">
                  <c:v>37.599999999999994</c:v>
                </c:pt>
                <c:pt idx="188">
                  <c:v>37.799999999999997</c:v>
                </c:pt>
                <c:pt idx="189">
                  <c:v>38</c:v>
                </c:pt>
                <c:pt idx="190">
                  <c:v>38.200000000000003</c:v>
                </c:pt>
                <c:pt idx="191">
                  <c:v>38.400000000000006</c:v>
                </c:pt>
                <c:pt idx="192">
                  <c:v>38.600000000000009</c:v>
                </c:pt>
                <c:pt idx="193">
                  <c:v>38.800000000000011</c:v>
                </c:pt>
                <c:pt idx="194">
                  <c:v>39.000000000000014</c:v>
                </c:pt>
                <c:pt idx="195">
                  <c:v>39.200000000000017</c:v>
                </c:pt>
                <c:pt idx="196">
                  <c:v>39.40000000000002</c:v>
                </c:pt>
                <c:pt idx="197">
                  <c:v>39.600000000000023</c:v>
                </c:pt>
                <c:pt idx="198">
                  <c:v>39.800000000000026</c:v>
                </c:pt>
                <c:pt idx="199">
                  <c:v>40.000000000000028</c:v>
                </c:pt>
                <c:pt idx="200">
                  <c:v>40.200000000000031</c:v>
                </c:pt>
                <c:pt idx="201">
                  <c:v>40.400000000000034</c:v>
                </c:pt>
                <c:pt idx="202">
                  <c:v>40.600000000000037</c:v>
                </c:pt>
                <c:pt idx="203">
                  <c:v>40.80000000000004</c:v>
                </c:pt>
                <c:pt idx="204">
                  <c:v>41.000000000000043</c:v>
                </c:pt>
                <c:pt idx="205">
                  <c:v>41.200000000000045</c:v>
                </c:pt>
                <c:pt idx="206">
                  <c:v>41.400000000000048</c:v>
                </c:pt>
                <c:pt idx="207">
                  <c:v>41.600000000000051</c:v>
                </c:pt>
                <c:pt idx="208">
                  <c:v>41.800000000000054</c:v>
                </c:pt>
                <c:pt idx="209">
                  <c:v>42.000000000000057</c:v>
                </c:pt>
                <c:pt idx="210">
                  <c:v>42.20000000000006</c:v>
                </c:pt>
                <c:pt idx="211">
                  <c:v>42.400000000000063</c:v>
                </c:pt>
                <c:pt idx="212">
                  <c:v>42.600000000000065</c:v>
                </c:pt>
                <c:pt idx="213">
                  <c:v>42.800000000000068</c:v>
                </c:pt>
                <c:pt idx="214">
                  <c:v>43.000000000000071</c:v>
                </c:pt>
                <c:pt idx="215">
                  <c:v>43.200000000000074</c:v>
                </c:pt>
                <c:pt idx="216">
                  <c:v>43.400000000000077</c:v>
                </c:pt>
                <c:pt idx="217">
                  <c:v>43.60000000000008</c:v>
                </c:pt>
                <c:pt idx="218">
                  <c:v>43.800000000000082</c:v>
                </c:pt>
                <c:pt idx="219">
                  <c:v>44.000000000000085</c:v>
                </c:pt>
                <c:pt idx="220">
                  <c:v>44.200000000000088</c:v>
                </c:pt>
                <c:pt idx="221">
                  <c:v>44.400000000000091</c:v>
                </c:pt>
                <c:pt idx="222">
                  <c:v>44.600000000000094</c:v>
                </c:pt>
                <c:pt idx="223">
                  <c:v>44.800000000000097</c:v>
                </c:pt>
                <c:pt idx="224">
                  <c:v>45.000000000000099</c:v>
                </c:pt>
                <c:pt idx="225">
                  <c:v>45.200000000000102</c:v>
                </c:pt>
                <c:pt idx="226">
                  <c:v>45.400000000000105</c:v>
                </c:pt>
                <c:pt idx="227">
                  <c:v>45.600000000000108</c:v>
                </c:pt>
                <c:pt idx="228">
                  <c:v>45.800000000000111</c:v>
                </c:pt>
                <c:pt idx="229">
                  <c:v>46.000000000000114</c:v>
                </c:pt>
                <c:pt idx="230">
                  <c:v>46.200000000000117</c:v>
                </c:pt>
                <c:pt idx="231">
                  <c:v>46.400000000000119</c:v>
                </c:pt>
                <c:pt idx="232">
                  <c:v>46.600000000000122</c:v>
                </c:pt>
                <c:pt idx="233">
                  <c:v>46.800000000000125</c:v>
                </c:pt>
                <c:pt idx="234">
                  <c:v>47.000000000000128</c:v>
                </c:pt>
                <c:pt idx="235">
                  <c:v>47.200000000000131</c:v>
                </c:pt>
                <c:pt idx="236">
                  <c:v>47.400000000000134</c:v>
                </c:pt>
                <c:pt idx="237">
                  <c:v>47.600000000000136</c:v>
                </c:pt>
                <c:pt idx="238">
                  <c:v>47.800000000000139</c:v>
                </c:pt>
                <c:pt idx="239">
                  <c:v>48.000000000000142</c:v>
                </c:pt>
                <c:pt idx="240">
                  <c:v>48.200000000000145</c:v>
                </c:pt>
                <c:pt idx="241">
                  <c:v>48.400000000000148</c:v>
                </c:pt>
                <c:pt idx="242">
                  <c:v>48.600000000000151</c:v>
                </c:pt>
                <c:pt idx="243">
                  <c:v>48.800000000000153</c:v>
                </c:pt>
                <c:pt idx="244">
                  <c:v>49.000000000000156</c:v>
                </c:pt>
                <c:pt idx="245">
                  <c:v>49.200000000000159</c:v>
                </c:pt>
                <c:pt idx="246">
                  <c:v>49.400000000000162</c:v>
                </c:pt>
                <c:pt idx="247">
                  <c:v>49.600000000000165</c:v>
                </c:pt>
                <c:pt idx="248">
                  <c:v>49.800000000000168</c:v>
                </c:pt>
                <c:pt idx="249">
                  <c:v>50.000000000000171</c:v>
                </c:pt>
                <c:pt idx="250">
                  <c:v>50.200000000000173</c:v>
                </c:pt>
                <c:pt idx="251">
                  <c:v>50.400000000000176</c:v>
                </c:pt>
                <c:pt idx="252">
                  <c:v>50.600000000000179</c:v>
                </c:pt>
                <c:pt idx="253">
                  <c:v>50.800000000000182</c:v>
                </c:pt>
                <c:pt idx="254">
                  <c:v>51.000000000000185</c:v>
                </c:pt>
                <c:pt idx="255">
                  <c:v>51.200000000000188</c:v>
                </c:pt>
                <c:pt idx="256">
                  <c:v>51.40000000000019</c:v>
                </c:pt>
                <c:pt idx="257">
                  <c:v>51.600000000000193</c:v>
                </c:pt>
                <c:pt idx="258">
                  <c:v>51.800000000000196</c:v>
                </c:pt>
                <c:pt idx="259">
                  <c:v>52.000000000000199</c:v>
                </c:pt>
                <c:pt idx="260">
                  <c:v>52.200000000000202</c:v>
                </c:pt>
                <c:pt idx="261">
                  <c:v>52.400000000000205</c:v>
                </c:pt>
                <c:pt idx="262">
                  <c:v>52.600000000000207</c:v>
                </c:pt>
                <c:pt idx="263">
                  <c:v>52.80000000000021</c:v>
                </c:pt>
                <c:pt idx="264">
                  <c:v>53.000000000000213</c:v>
                </c:pt>
                <c:pt idx="265">
                  <c:v>53.200000000000216</c:v>
                </c:pt>
                <c:pt idx="266">
                  <c:v>53.400000000000219</c:v>
                </c:pt>
                <c:pt idx="267">
                  <c:v>53.600000000000222</c:v>
                </c:pt>
                <c:pt idx="268">
                  <c:v>53.800000000000225</c:v>
                </c:pt>
                <c:pt idx="269">
                  <c:v>54.000000000000227</c:v>
                </c:pt>
                <c:pt idx="270">
                  <c:v>54.20000000000023</c:v>
                </c:pt>
                <c:pt idx="271">
                  <c:v>54.400000000000233</c:v>
                </c:pt>
                <c:pt idx="272">
                  <c:v>54.600000000000236</c:v>
                </c:pt>
                <c:pt idx="273">
                  <c:v>54.800000000000239</c:v>
                </c:pt>
                <c:pt idx="274">
                  <c:v>55.000000000000242</c:v>
                </c:pt>
                <c:pt idx="275">
                  <c:v>55.200000000000244</c:v>
                </c:pt>
                <c:pt idx="276">
                  <c:v>55.400000000000247</c:v>
                </c:pt>
                <c:pt idx="277">
                  <c:v>55.60000000000025</c:v>
                </c:pt>
                <c:pt idx="278">
                  <c:v>55.800000000000253</c:v>
                </c:pt>
                <c:pt idx="279">
                  <c:v>56.000000000000256</c:v>
                </c:pt>
                <c:pt idx="280">
                  <c:v>56.200000000000259</c:v>
                </c:pt>
                <c:pt idx="281">
                  <c:v>56.400000000000261</c:v>
                </c:pt>
                <c:pt idx="282">
                  <c:v>56.600000000000264</c:v>
                </c:pt>
                <c:pt idx="283">
                  <c:v>56.800000000000267</c:v>
                </c:pt>
                <c:pt idx="284">
                  <c:v>57.00000000000027</c:v>
                </c:pt>
                <c:pt idx="285">
                  <c:v>57.200000000000273</c:v>
                </c:pt>
                <c:pt idx="286">
                  <c:v>57.400000000000276</c:v>
                </c:pt>
                <c:pt idx="287">
                  <c:v>57.600000000000279</c:v>
                </c:pt>
                <c:pt idx="288">
                  <c:v>57.800000000000281</c:v>
                </c:pt>
                <c:pt idx="289">
                  <c:v>58.000000000000284</c:v>
                </c:pt>
                <c:pt idx="290">
                  <c:v>58.200000000000287</c:v>
                </c:pt>
                <c:pt idx="291">
                  <c:v>58.40000000000029</c:v>
                </c:pt>
                <c:pt idx="292">
                  <c:v>58.600000000000293</c:v>
                </c:pt>
                <c:pt idx="293">
                  <c:v>58.800000000000296</c:v>
                </c:pt>
                <c:pt idx="294">
                  <c:v>59.000000000000298</c:v>
                </c:pt>
                <c:pt idx="295">
                  <c:v>59.200000000000301</c:v>
                </c:pt>
                <c:pt idx="296">
                  <c:v>59.400000000000304</c:v>
                </c:pt>
                <c:pt idx="297">
                  <c:v>59.600000000000307</c:v>
                </c:pt>
                <c:pt idx="298">
                  <c:v>59.80000000000031</c:v>
                </c:pt>
                <c:pt idx="299">
                  <c:v>60.000000000000313</c:v>
                </c:pt>
                <c:pt idx="300">
                  <c:v>60.200000000000315</c:v>
                </c:pt>
                <c:pt idx="301">
                  <c:v>60.400000000000318</c:v>
                </c:pt>
                <c:pt idx="302">
                  <c:v>60.600000000000321</c:v>
                </c:pt>
                <c:pt idx="303">
                  <c:v>60.800000000000324</c:v>
                </c:pt>
                <c:pt idx="304">
                  <c:v>61.000000000000327</c:v>
                </c:pt>
                <c:pt idx="305">
                  <c:v>61.20000000000033</c:v>
                </c:pt>
                <c:pt idx="306">
                  <c:v>61.400000000000333</c:v>
                </c:pt>
                <c:pt idx="307">
                  <c:v>61.600000000000335</c:v>
                </c:pt>
                <c:pt idx="308">
                  <c:v>61.800000000000338</c:v>
                </c:pt>
                <c:pt idx="309">
                  <c:v>62.000000000000341</c:v>
                </c:pt>
                <c:pt idx="310">
                  <c:v>62.200000000000344</c:v>
                </c:pt>
                <c:pt idx="311">
                  <c:v>62.400000000000347</c:v>
                </c:pt>
                <c:pt idx="312">
                  <c:v>62.60000000000035</c:v>
                </c:pt>
                <c:pt idx="313">
                  <c:v>62.800000000000352</c:v>
                </c:pt>
                <c:pt idx="314">
                  <c:v>63.000000000000355</c:v>
                </c:pt>
                <c:pt idx="315">
                  <c:v>63.200000000000358</c:v>
                </c:pt>
                <c:pt idx="316">
                  <c:v>63.400000000000361</c:v>
                </c:pt>
                <c:pt idx="317">
                  <c:v>63.600000000000364</c:v>
                </c:pt>
                <c:pt idx="318">
                  <c:v>63.800000000000367</c:v>
                </c:pt>
                <c:pt idx="319">
                  <c:v>64.000000000000369</c:v>
                </c:pt>
                <c:pt idx="320">
                  <c:v>64.200000000000372</c:v>
                </c:pt>
                <c:pt idx="321">
                  <c:v>64.400000000000375</c:v>
                </c:pt>
                <c:pt idx="322">
                  <c:v>64.600000000000378</c:v>
                </c:pt>
                <c:pt idx="323">
                  <c:v>64.800000000000381</c:v>
                </c:pt>
                <c:pt idx="324">
                  <c:v>65.000000000000384</c:v>
                </c:pt>
                <c:pt idx="325">
                  <c:v>65.200000000000387</c:v>
                </c:pt>
                <c:pt idx="326">
                  <c:v>65.400000000000389</c:v>
                </c:pt>
                <c:pt idx="327">
                  <c:v>65.600000000000392</c:v>
                </c:pt>
                <c:pt idx="328">
                  <c:v>65.800000000000395</c:v>
                </c:pt>
                <c:pt idx="329">
                  <c:v>66.000000000000398</c:v>
                </c:pt>
                <c:pt idx="330">
                  <c:v>66.200000000000401</c:v>
                </c:pt>
                <c:pt idx="331">
                  <c:v>66.400000000000404</c:v>
                </c:pt>
                <c:pt idx="332">
                  <c:v>66.600000000000406</c:v>
                </c:pt>
                <c:pt idx="333">
                  <c:v>66.800000000000409</c:v>
                </c:pt>
                <c:pt idx="334">
                  <c:v>67.000000000000412</c:v>
                </c:pt>
                <c:pt idx="335">
                  <c:v>67.200000000000415</c:v>
                </c:pt>
                <c:pt idx="336">
                  <c:v>67.400000000000418</c:v>
                </c:pt>
                <c:pt idx="337">
                  <c:v>67.600000000000421</c:v>
                </c:pt>
                <c:pt idx="338">
                  <c:v>67.800000000000423</c:v>
                </c:pt>
                <c:pt idx="339">
                  <c:v>68.000000000000426</c:v>
                </c:pt>
                <c:pt idx="340">
                  <c:v>68.200000000000429</c:v>
                </c:pt>
                <c:pt idx="341">
                  <c:v>68.400000000000432</c:v>
                </c:pt>
                <c:pt idx="342">
                  <c:v>68.600000000000435</c:v>
                </c:pt>
                <c:pt idx="343">
                  <c:v>68.800000000000438</c:v>
                </c:pt>
                <c:pt idx="344">
                  <c:v>69.000000000000441</c:v>
                </c:pt>
                <c:pt idx="345">
                  <c:v>69.200000000000443</c:v>
                </c:pt>
                <c:pt idx="346">
                  <c:v>69.400000000000446</c:v>
                </c:pt>
                <c:pt idx="347">
                  <c:v>69.600000000000449</c:v>
                </c:pt>
                <c:pt idx="348">
                  <c:v>69.800000000000452</c:v>
                </c:pt>
                <c:pt idx="349">
                  <c:v>70.000000000000455</c:v>
                </c:pt>
                <c:pt idx="350">
                  <c:v>70.200000000000458</c:v>
                </c:pt>
                <c:pt idx="351">
                  <c:v>70.40000000000046</c:v>
                </c:pt>
                <c:pt idx="352">
                  <c:v>70.600000000000463</c:v>
                </c:pt>
                <c:pt idx="353">
                  <c:v>70.800000000000466</c:v>
                </c:pt>
                <c:pt idx="354">
                  <c:v>71.000000000000469</c:v>
                </c:pt>
                <c:pt idx="355">
                  <c:v>71.200000000000472</c:v>
                </c:pt>
                <c:pt idx="356">
                  <c:v>71.400000000000475</c:v>
                </c:pt>
                <c:pt idx="357">
                  <c:v>71.600000000000477</c:v>
                </c:pt>
                <c:pt idx="358">
                  <c:v>71.80000000000048</c:v>
                </c:pt>
                <c:pt idx="359">
                  <c:v>72.000000000000483</c:v>
                </c:pt>
                <c:pt idx="360">
                  <c:v>72.200000000000486</c:v>
                </c:pt>
                <c:pt idx="361">
                  <c:v>72.400000000000489</c:v>
                </c:pt>
                <c:pt idx="362">
                  <c:v>72.600000000000492</c:v>
                </c:pt>
                <c:pt idx="363">
                  <c:v>72.800000000000495</c:v>
                </c:pt>
                <c:pt idx="364">
                  <c:v>73.000000000000497</c:v>
                </c:pt>
                <c:pt idx="365">
                  <c:v>73.2000000000005</c:v>
                </c:pt>
                <c:pt idx="366">
                  <c:v>73.400000000000503</c:v>
                </c:pt>
                <c:pt idx="367">
                  <c:v>73.600000000000506</c:v>
                </c:pt>
                <c:pt idx="368">
                  <c:v>73.800000000000509</c:v>
                </c:pt>
                <c:pt idx="369">
                  <c:v>74.000000000000512</c:v>
                </c:pt>
                <c:pt idx="370">
                  <c:v>74.200000000000514</c:v>
                </c:pt>
                <c:pt idx="371">
                  <c:v>74.400000000000517</c:v>
                </c:pt>
                <c:pt idx="372">
                  <c:v>74.60000000000052</c:v>
                </c:pt>
                <c:pt idx="373">
                  <c:v>74.800000000000523</c:v>
                </c:pt>
                <c:pt idx="374">
                  <c:v>75.000000000000526</c:v>
                </c:pt>
                <c:pt idx="375">
                  <c:v>75.200000000000529</c:v>
                </c:pt>
                <c:pt idx="376">
                  <c:v>75.400000000000531</c:v>
                </c:pt>
                <c:pt idx="377">
                  <c:v>75.600000000000534</c:v>
                </c:pt>
                <c:pt idx="378">
                  <c:v>75.800000000000537</c:v>
                </c:pt>
                <c:pt idx="379">
                  <c:v>76.00000000000054</c:v>
                </c:pt>
                <c:pt idx="380">
                  <c:v>76.200000000000543</c:v>
                </c:pt>
                <c:pt idx="381">
                  <c:v>76.400000000000546</c:v>
                </c:pt>
                <c:pt idx="382">
                  <c:v>76.600000000000549</c:v>
                </c:pt>
                <c:pt idx="383">
                  <c:v>76.800000000000551</c:v>
                </c:pt>
                <c:pt idx="384">
                  <c:v>77.000000000000554</c:v>
                </c:pt>
                <c:pt idx="385">
                  <c:v>77.200000000000557</c:v>
                </c:pt>
                <c:pt idx="386">
                  <c:v>77.40000000000056</c:v>
                </c:pt>
                <c:pt idx="387">
                  <c:v>77.600000000000563</c:v>
                </c:pt>
                <c:pt idx="388">
                  <c:v>77.800000000000566</c:v>
                </c:pt>
                <c:pt idx="389">
                  <c:v>78.000000000000568</c:v>
                </c:pt>
                <c:pt idx="390">
                  <c:v>78.200000000000571</c:v>
                </c:pt>
                <c:pt idx="391">
                  <c:v>78.400000000000574</c:v>
                </c:pt>
                <c:pt idx="392">
                  <c:v>78.600000000000577</c:v>
                </c:pt>
                <c:pt idx="393">
                  <c:v>78.80000000000058</c:v>
                </c:pt>
                <c:pt idx="394">
                  <c:v>79.000000000000583</c:v>
                </c:pt>
                <c:pt idx="395">
                  <c:v>79.200000000000585</c:v>
                </c:pt>
                <c:pt idx="396">
                  <c:v>79.400000000000588</c:v>
                </c:pt>
                <c:pt idx="397">
                  <c:v>79.600000000000591</c:v>
                </c:pt>
                <c:pt idx="398">
                  <c:v>79.800000000000594</c:v>
                </c:pt>
                <c:pt idx="399">
                  <c:v>80.000000000000597</c:v>
                </c:pt>
                <c:pt idx="400">
                  <c:v>80.2000000000006</c:v>
                </c:pt>
                <c:pt idx="401">
                  <c:v>80.400000000000603</c:v>
                </c:pt>
                <c:pt idx="402">
                  <c:v>80.600000000000605</c:v>
                </c:pt>
                <c:pt idx="403">
                  <c:v>80.800000000000608</c:v>
                </c:pt>
                <c:pt idx="404">
                  <c:v>81.000000000000611</c:v>
                </c:pt>
                <c:pt idx="405">
                  <c:v>81.200000000000614</c:v>
                </c:pt>
                <c:pt idx="406">
                  <c:v>81.400000000000617</c:v>
                </c:pt>
                <c:pt idx="407">
                  <c:v>81.60000000000062</c:v>
                </c:pt>
                <c:pt idx="408">
                  <c:v>81.800000000000622</c:v>
                </c:pt>
                <c:pt idx="409">
                  <c:v>82.000000000000625</c:v>
                </c:pt>
                <c:pt idx="410">
                  <c:v>82.200000000000628</c:v>
                </c:pt>
                <c:pt idx="411">
                  <c:v>82.400000000000631</c:v>
                </c:pt>
                <c:pt idx="412">
                  <c:v>82.600000000000634</c:v>
                </c:pt>
                <c:pt idx="413">
                  <c:v>82.800000000000637</c:v>
                </c:pt>
                <c:pt idx="414">
                  <c:v>83.000000000000639</c:v>
                </c:pt>
                <c:pt idx="415">
                  <c:v>83.200000000000642</c:v>
                </c:pt>
                <c:pt idx="416">
                  <c:v>83.400000000000645</c:v>
                </c:pt>
                <c:pt idx="417">
                  <c:v>83.600000000000648</c:v>
                </c:pt>
                <c:pt idx="418">
                  <c:v>83.800000000000651</c:v>
                </c:pt>
                <c:pt idx="419">
                  <c:v>84.000000000000654</c:v>
                </c:pt>
                <c:pt idx="420">
                  <c:v>84.200000000000657</c:v>
                </c:pt>
                <c:pt idx="421">
                  <c:v>84.400000000000659</c:v>
                </c:pt>
                <c:pt idx="422">
                  <c:v>84.600000000000662</c:v>
                </c:pt>
                <c:pt idx="423">
                  <c:v>84.800000000000665</c:v>
                </c:pt>
                <c:pt idx="424">
                  <c:v>85.000000000000668</c:v>
                </c:pt>
                <c:pt idx="425">
                  <c:v>85.200000000000671</c:v>
                </c:pt>
                <c:pt idx="426">
                  <c:v>85.400000000000674</c:v>
                </c:pt>
                <c:pt idx="427">
                  <c:v>85.600000000000676</c:v>
                </c:pt>
                <c:pt idx="428">
                  <c:v>85.800000000000679</c:v>
                </c:pt>
                <c:pt idx="429">
                  <c:v>86.000000000000682</c:v>
                </c:pt>
                <c:pt idx="430">
                  <c:v>86.200000000000685</c:v>
                </c:pt>
                <c:pt idx="431">
                  <c:v>86.400000000000688</c:v>
                </c:pt>
              </c:numCache>
            </c:numRef>
          </c:xVal>
          <c:yVal>
            <c:numRef>
              <c:f>'Infectino risk Fig2d'!$C$60:$C$491</c:f>
              <c:numCache>
                <c:formatCode>0.0000</c:formatCode>
                <c:ptCount val="432"/>
                <c:pt idx="0">
                  <c:v>0.98148148148148151</c:v>
                </c:pt>
                <c:pt idx="1">
                  <c:v>0.97222222222222221</c:v>
                </c:pt>
                <c:pt idx="2">
                  <c:v>0.96296296296303252</c:v>
                </c:pt>
                <c:pt idx="3">
                  <c:v>0.95370370372296942</c:v>
                </c:pt>
                <c:pt idx="4">
                  <c:v>0.94444444529055438</c:v>
                </c:pt>
                <c:pt idx="5">
                  <c:v>0.93518519810126888</c:v>
                </c:pt>
                <c:pt idx="6">
                  <c:v>0.92592602747845087</c:v>
                </c:pt>
                <c:pt idx="7">
                  <c:v>0.91666717868436276</c:v>
                </c:pt>
                <c:pt idx="8">
                  <c:v>0.90740929625031586</c:v>
                </c:pt>
                <c:pt idx="9">
                  <c:v>0.8981536942359879</c:v>
                </c:pt>
                <c:pt idx="10">
                  <c:v>0.88890260108934294</c:v>
                </c:pt>
                <c:pt idx="11">
                  <c:v>0.87965931446674517</c:v>
                </c:pt>
                <c:pt idx="12">
                  <c:v>0.87042823758287335</c:v>
                </c:pt>
                <c:pt idx="13">
                  <c:v>0.86121480358449676</c:v>
                </c:pt>
                <c:pt idx="14">
                  <c:v>0.85202531549937643</c:v>
                </c:pt>
                <c:pt idx="15">
                  <c:v>0.84286673603954709</c:v>
                </c:pt>
                <c:pt idx="16">
                  <c:v>0.83374645869611097</c:v>
                </c:pt>
                <c:pt idx="17">
                  <c:v>0.82467208425794536</c:v>
                </c:pt>
                <c:pt idx="18">
                  <c:v>0.81565121869307644</c:v>
                </c:pt>
                <c:pt idx="19">
                  <c:v>0.80669130115006571</c:v>
                </c:pt>
                <c:pt idx="20">
                  <c:v>0.79779946537129309</c:v>
                </c:pt>
                <c:pt idx="21">
                  <c:v>0.79338119730187917</c:v>
                </c:pt>
                <c:pt idx="22">
                  <c:v>0.78898243408474067</c:v>
                </c:pt>
                <c:pt idx="23">
                  <c:v>0.78024644367516494</c:v>
                </c:pt>
                <c:pt idx="24">
                  <c:v>0.77159719526445447</c:v>
                </c:pt>
                <c:pt idx="25">
                  <c:v>0.76303982791382707</c:v>
                </c:pt>
                <c:pt idx="26">
                  <c:v>0.75457890972218344</c:v>
                </c:pt>
                <c:pt idx="27">
                  <c:v>0.74621844293215855</c:v>
                </c:pt>
                <c:pt idx="28">
                  <c:v>0.73796187962780069</c:v>
                </c:pt>
                <c:pt idx="29">
                  <c:v>0.72981214512424786</c:v>
                </c:pt>
                <c:pt idx="30">
                  <c:v>0.72177166665497516</c:v>
                </c:pt>
                <c:pt idx="31">
                  <c:v>0.71384240542567867</c:v>
                </c:pt>
                <c:pt idx="32">
                  <c:v>0.70602589051140385</c:v>
                </c:pt>
                <c:pt idx="33">
                  <c:v>0.6983232534210928</c:v>
                </c:pt>
                <c:pt idx="34">
                  <c:v>0.69073526244321104</c:v>
                </c:pt>
                <c:pt idx="35">
                  <c:v>0.68326235612262121</c:v>
                </c:pt>
                <c:pt idx="36">
                  <c:v>0.67590467540888233</c:v>
                </c:pt>
                <c:pt idx="37">
                  <c:v>0.66866209416647293</c:v>
                </c:pt>
                <c:pt idx="38">
                  <c:v>0.66153424785458126</c:v>
                </c:pt>
                <c:pt idx="39">
                  <c:v>0.6545205602739812</c:v>
                </c:pt>
                <c:pt idx="40">
                  <c:v>0.64762026834627673</c:v>
                </c:pt>
                <c:pt idx="41">
                  <c:v>0.64083244494085423</c:v>
                </c:pt>
                <c:pt idx="42">
                  <c:v>0.63415601980092184</c:v>
                </c:pt>
                <c:pt idx="43">
                  <c:v>0.6275897986450607</c:v>
                </c:pt>
                <c:pt idx="44">
                  <c:v>0.62113248053725523</c:v>
                </c:pt>
                <c:pt idx="45">
                  <c:v>0.61478267362838845</c:v>
                </c:pt>
                <c:pt idx="46">
                  <c:v>0.6085389093772865</c:v>
                </c:pt>
                <c:pt idx="47">
                  <c:v>0.60239965536082862</c:v>
                </c:pt>
                <c:pt idx="48">
                  <c:v>0.59636332678140636</c:v>
                </c:pt>
                <c:pt idx="49">
                  <c:v>0.59042829677688091</c:v>
                </c:pt>
                <c:pt idx="50">
                  <c:v>0.5845929056337581</c:v>
                </c:pt>
                <c:pt idx="51">
                  <c:v>0.57885546899902907</c:v>
                </c:pt>
                <c:pt idx="52">
                  <c:v>0.57321428518035911</c:v>
                </c:pt>
                <c:pt idx="53">
                  <c:v>0.56766764161830652</c:v>
                </c:pt>
                <c:pt idx="54">
                  <c:v>0.56221382060821579</c:v>
                </c:pt>
                <c:pt idx="55">
                  <c:v>0.55685110434347629</c:v>
                </c:pt>
                <c:pt idx="56">
                  <c:v>0.55157777934608787</c:v>
                </c:pt>
                <c:pt idx="57">
                  <c:v>0.54639214034497541</c:v>
                </c:pt>
                <c:pt idx="58">
                  <c:v>0.54129249365729559</c:v>
                </c:pt>
                <c:pt idx="59">
                  <c:v>0.53627716012310378</c:v>
                </c:pt>
                <c:pt idx="60">
                  <c:v>0.53134447763920478</c:v>
                </c:pt>
                <c:pt idx="61">
                  <c:v>0.52649280333379722</c:v>
                </c:pt>
                <c:pt idx="62">
                  <c:v>0.52172051541963926</c:v>
                </c:pt>
                <c:pt idx="63">
                  <c:v>0.5170260147598843</c:v>
                </c:pt>
                <c:pt idx="64">
                  <c:v>0.5124077261774671</c:v>
                </c:pt>
                <c:pt idx="65">
                  <c:v>0.50786409953592315</c:v>
                </c:pt>
                <c:pt idx="66">
                  <c:v>0.50339361061680199</c:v>
                </c:pt>
                <c:pt idx="67">
                  <c:v>0.49899476181634361</c:v>
                </c:pt>
                <c:pt idx="68">
                  <c:v>0.4946660826818392</c:v>
                </c:pt>
                <c:pt idx="69">
                  <c:v>0.49040613030604641</c:v>
                </c:pt>
                <c:pt idx="70">
                  <c:v>0.48621348959617583</c:v>
                </c:pt>
                <c:pt idx="71">
                  <c:v>0.4820867734322869</c:v>
                </c:pt>
                <c:pt idx="72">
                  <c:v>0.47802462272841695</c:v>
                </c:pt>
                <c:pt idx="73">
                  <c:v>0.47402570640839126</c:v>
                </c:pt>
                <c:pt idx="74">
                  <c:v>0.47008872130702939</c:v>
                </c:pt>
                <c:pt idx="75">
                  <c:v>0.4662123920063449</c:v>
                </c:pt>
                <c:pt idx="76">
                  <c:v>0.46239547061532715</c:v>
                </c:pt>
                <c:pt idx="77">
                  <c:v>0.45863673650099102</c:v>
                </c:pt>
                <c:pt idx="78">
                  <c:v>0.45493499597756093</c:v>
                </c:pt>
                <c:pt idx="79">
                  <c:v>0.45128908195992001</c:v>
                </c:pt>
                <c:pt idx="80">
                  <c:v>0.44769785358679559</c:v>
                </c:pt>
                <c:pt idx="81">
                  <c:v>0.4441601958185537</c:v>
                </c:pt>
                <c:pt idx="82">
                  <c:v>0.44067501901394601</c:v>
                </c:pt>
                <c:pt idx="83">
                  <c:v>0.43724125848966167</c:v>
                </c:pt>
                <c:pt idx="84">
                  <c:v>0.43385787406611609</c:v>
                </c:pt>
                <c:pt idx="85">
                  <c:v>0.43052384960251078</c:v>
                </c:pt>
                <c:pt idx="86">
                  <c:v>0.42723819252385409</c:v>
                </c:pt>
                <c:pt idx="87">
                  <c:v>0.42399993334232</c:v>
                </c:pt>
                <c:pt idx="88">
                  <c:v>0.42080812517503952</c:v>
                </c:pt>
                <c:pt idx="89">
                  <c:v>0.41766184326016886</c:v>
                </c:pt>
                <c:pt idx="90">
                  <c:v>0.41456018447285281</c:v>
                </c:pt>
                <c:pt idx="91">
                  <c:v>0.41150226684249602</c:v>
                </c:pt>
                <c:pt idx="92">
                  <c:v>0.40848722907258339</c:v>
                </c:pt>
                <c:pt idx="93">
                  <c:v>0.40551423006411458</c:v>
                </c:pt>
                <c:pt idx="94">
                  <c:v>0.40258244844358515</c:v>
                </c:pt>
                <c:pt idx="95">
                  <c:v>0.39969108209631143</c:v>
                </c:pt>
                <c:pt idx="96">
                  <c:v>0.39683934770578011</c:v>
                </c:pt>
                <c:pt idx="97">
                  <c:v>0.39402648029960374</c:v>
                </c:pt>
                <c:pt idx="98">
                  <c:v>0.39125173280256598</c:v>
                </c:pt>
                <c:pt idx="99">
                  <c:v>0.38851437559716639</c:v>
                </c:pt>
                <c:pt idx="100">
                  <c:v>0.38581369609199023</c:v>
                </c:pt>
                <c:pt idx="101">
                  <c:v>0.38314899829817661</c:v>
                </c:pt>
                <c:pt idx="102">
                  <c:v>0.38051960241419125</c:v>
                </c:pt>
                <c:pt idx="103">
                  <c:v>0.37792484441906171</c:v>
                </c:pt>
                <c:pt idx="104">
                  <c:v>0.37536407567419294</c:v>
                </c:pt>
                <c:pt idx="105">
                  <c:v>0.37283666253383052</c:v>
                </c:pt>
                <c:pt idx="106">
                  <c:v>0.37034198596421686</c:v>
                </c:pt>
                <c:pt idx="107">
                  <c:v>0.36787944117144278</c:v>
                </c:pt>
                <c:pt idx="108">
                  <c:v>0.36544843723798004</c:v>
                </c:pt>
                <c:pt idx="109">
                  <c:v>0.36304839676784773</c:v>
                </c:pt>
                <c:pt idx="110">
                  <c:v>0.36067875554035356</c:v>
                </c:pt>
                <c:pt idx="111">
                  <c:v>0.35833896217232819</c:v>
                </c:pt>
                <c:pt idx="112">
                  <c:v>0.35602847778875257</c:v>
                </c:pt>
                <c:pt idx="113">
                  <c:v>0.3537467757016769</c:v>
                </c:pt>
                <c:pt idx="114">
                  <c:v>0.35149334109730257</c:v>
                </c:pt>
                <c:pt idx="115">
                  <c:v>0.3492676707311051</c:v>
                </c:pt>
                <c:pt idx="116">
                  <c:v>0.34706927263085452</c:v>
                </c:pt>
                <c:pt idx="117">
                  <c:v>0.34489766580739301</c:v>
                </c:pt>
                <c:pt idx="118">
                  <c:v>0.34275237997302033</c:v>
                </c:pt>
                <c:pt idx="119">
                  <c:v>0.34063295526733284</c:v>
                </c:pt>
                <c:pt idx="120">
                  <c:v>0.33853894199036105</c:v>
                </c:pt>
                <c:pt idx="121">
                  <c:v>0.33646990034284596</c:v>
                </c:pt>
                <c:pt idx="122">
                  <c:v>0.33442540017349687</c:v>
                </c:pt>
                <c:pt idx="123">
                  <c:v>0.33240502073306755</c:v>
                </c:pt>
                <c:pt idx="124">
                  <c:v>0.33040835043509043</c:v>
                </c:pt>
                <c:pt idx="125">
                  <c:v>0.32843498662310877</c:v>
                </c:pt>
                <c:pt idx="126">
                  <c:v>0.32648453534424782</c:v>
                </c:pt>
                <c:pt idx="127">
                  <c:v>0.32455661112896328</c:v>
                </c:pt>
                <c:pt idx="128">
                  <c:v>0.32265083677681328</c:v>
                </c:pt>
                <c:pt idx="129">
                  <c:v>0.32076684314809689</c:v>
                </c:pt>
                <c:pt idx="130">
                  <c:v>0.31890426896120561</c:v>
                </c:pt>
                <c:pt idx="131">
                  <c:v>0.31706276059553651</c:v>
                </c:pt>
                <c:pt idx="132">
                  <c:v>0.31524197189982051</c:v>
                </c:pt>
                <c:pt idx="133">
                  <c:v>0.31344156400571577</c:v>
                </c:pt>
                <c:pt idx="134">
                  <c:v>0.31166120514652751</c:v>
                </c:pt>
                <c:pt idx="135">
                  <c:v>0.3099005704809098</c:v>
                </c:pt>
                <c:pt idx="136">
                  <c:v>0.30815934192141281</c:v>
                </c:pt>
                <c:pt idx="137">
                  <c:v>0.3064372079677421</c:v>
                </c:pt>
                <c:pt idx="138">
                  <c:v>0.30473386354459719</c:v>
                </c:pt>
                <c:pt idx="139">
                  <c:v>0.30304900984395877</c:v>
                </c:pt>
                <c:pt idx="140">
                  <c:v>0.30138235417170345</c:v>
                </c:pt>
                <c:pt idx="141">
                  <c:v>0.2997336097984189</c:v>
                </c:pt>
                <c:pt idx="142">
                  <c:v>0.29810249581430137</c:v>
                </c:pt>
                <c:pt idx="143">
                  <c:v>0.29648873698802025</c:v>
                </c:pt>
                <c:pt idx="144">
                  <c:v>0.29489206362943465</c:v>
                </c:pt>
                <c:pt idx="145">
                  <c:v>0.29331221145605113</c:v>
                </c:pt>
                <c:pt idx="146">
                  <c:v>0.29174892146311648</c:v>
                </c:pt>
                <c:pt idx="147">
                  <c:v>0.29020193979723874</c:v>
                </c:pt>
                <c:pt idx="148">
                  <c:v>0.28867101763343661</c:v>
                </c:pt>
                <c:pt idx="149">
                  <c:v>0.28715591105551685</c:v>
                </c:pt>
                <c:pt idx="150">
                  <c:v>0.28565638093968237</c:v>
                </c:pt>
                <c:pt idx="151">
                  <c:v>0.28417219284128159</c:v>
                </c:pt>
                <c:pt idx="152">
                  <c:v>0.28270311688460192</c:v>
                </c:pt>
                <c:pt idx="153">
                  <c:v>0.28124892765562381</c:v>
                </c:pt>
                <c:pt idx="154">
                  <c:v>0.2798094040976481</c:v>
                </c:pt>
                <c:pt idx="155">
                  <c:v>0.27838432940971281</c:v>
                </c:pt>
                <c:pt idx="156">
                  <c:v>0.27697349094771839</c:v>
                </c:pt>
                <c:pt idx="157">
                  <c:v>0.27557668012818326</c:v>
                </c:pt>
                <c:pt idx="158">
                  <c:v>0.27419369233455504</c:v>
                </c:pt>
                <c:pt idx="159">
                  <c:v>0.27282432682599911</c:v>
                </c:pt>
                <c:pt idx="160">
                  <c:v>0.27146838664859851</c:v>
                </c:pt>
                <c:pt idx="161">
                  <c:v>0.27012567854888858</c:v>
                </c:pt>
                <c:pt idx="162">
                  <c:v>0.26879601288966759</c:v>
                </c:pt>
                <c:pt idx="163">
                  <c:v>0.26747920356800847</c:v>
                </c:pt>
                <c:pt idx="164">
                  <c:v>0.26617506793541468</c:v>
                </c:pt>
                <c:pt idx="165">
                  <c:v>0.26488342672005549</c:v>
                </c:pt>
                <c:pt idx="166">
                  <c:v>0.26360410395102229</c:v>
                </c:pt>
                <c:pt idx="167">
                  <c:v>0.26233692688454657</c:v>
                </c:pt>
                <c:pt idx="168">
                  <c:v>0.26108172593212486</c:v>
                </c:pt>
                <c:pt idx="169">
                  <c:v>0.25983833459049344</c:v>
                </c:pt>
                <c:pt idx="170">
                  <c:v>0.25860658937340386</c:v>
                </c:pt>
                <c:pt idx="171">
                  <c:v>0.25738632974514508</c:v>
                </c:pt>
                <c:pt idx="172">
                  <c:v>0.25617739805576112</c:v>
                </c:pt>
                <c:pt idx="173">
                  <c:v>0.2549796394779219</c:v>
                </c:pt>
                <c:pt idx="174">
                  <c:v>0.25379290194539261</c:v>
                </c:pt>
                <c:pt idx="175">
                  <c:v>0.25261703609306285</c:v>
                </c:pt>
                <c:pt idx="176">
                  <c:v>0.25145189519848821</c:v>
                </c:pt>
                <c:pt idx="177">
                  <c:v>0.25029733512490115</c:v>
                </c:pt>
                <c:pt idx="178">
                  <c:v>0.24915321426565329</c:v>
                </c:pt>
                <c:pt idx="179">
                  <c:v>0.24801939349004409</c:v>
                </c:pt>
                <c:pt idx="180">
                  <c:v>0.24689573609050208</c:v>
                </c:pt>
                <c:pt idx="181">
                  <c:v>0.24578210773107645</c:v>
                </c:pt>
                <c:pt idx="182">
                  <c:v>0.24467837639720513</c:v>
                </c:pt>
                <c:pt idx="183">
                  <c:v>0.24358441234672412</c:v>
                </c:pt>
                <c:pt idx="184">
                  <c:v>0.24250008806208079</c:v>
                </c:pt>
                <c:pt idx="185">
                  <c:v>0.24142527820372117</c:v>
                </c:pt>
                <c:pt idx="186">
                  <c:v>0.24035985956461681</c:v>
                </c:pt>
                <c:pt idx="187">
                  <c:v>0.2393037110259002</c:v>
                </c:pt>
                <c:pt idx="188">
                  <c:v>0.23825671351357858</c:v>
                </c:pt>
                <c:pt idx="189">
                  <c:v>0.23721874995629699</c:v>
                </c:pt>
                <c:pt idx="190">
                  <c:v>0.2361897052441202</c:v>
                </c:pt>
                <c:pt idx="191">
                  <c:v>0.2351694661883077</c:v>
                </c:pt>
                <c:pt idx="192">
                  <c:v>0.23415792148205317</c:v>
                </c:pt>
                <c:pt idx="193">
                  <c:v>0.23315496166216521</c:v>
                </c:pt>
                <c:pt idx="194">
                  <c:v>0.23216047907165815</c:v>
                </c:pt>
                <c:pt idx="195">
                  <c:v>0.23117436782323508</c:v>
                </c:pt>
                <c:pt idx="196">
                  <c:v>0.23019652376363409</c:v>
                </c:pt>
                <c:pt idx="197">
                  <c:v>0.22922684443881713</c:v>
                </c:pt>
                <c:pt idx="198">
                  <c:v>0.22826522905997904</c:v>
                </c:pt>
                <c:pt idx="199">
                  <c:v>0.22731157847035099</c:v>
                </c:pt>
                <c:pt idx="200">
                  <c:v>0.2263657951127851</c:v>
                </c:pt>
                <c:pt idx="201">
                  <c:v>0.22542778299808997</c:v>
                </c:pt>
                <c:pt idx="202">
                  <c:v>0.22449744767410507</c:v>
                </c:pt>
                <c:pt idx="203">
                  <c:v>0.22357469619548953</c:v>
                </c:pt>
                <c:pt idx="204">
                  <c:v>0.22265943709421032</c:v>
                </c:pt>
                <c:pt idx="205">
                  <c:v>0.22175158035070708</c:v>
                </c:pt>
                <c:pt idx="206">
                  <c:v>0.22085103736571998</c:v>
                </c:pt>
                <c:pt idx="207">
                  <c:v>0.21995772093276211</c:v>
                </c:pt>
                <c:pt idx="208">
                  <c:v>0.21907154521121752</c:v>
                </c:pt>
                <c:pt idx="209">
                  <c:v>0.21819242570005148</c:v>
                </c:pt>
                <c:pt idx="210">
                  <c:v>0.21732027921211605</c:v>
                </c:pt>
                <c:pt idx="211">
                  <c:v>0.21645502384903526</c:v>
                </c:pt>
                <c:pt idx="212">
                  <c:v>0.21559657897665496</c:v>
                </c:pt>
                <c:pt idx="213">
                  <c:v>0.21474486520104419</c:v>
                </c:pt>
                <c:pt idx="214">
                  <c:v>0.21389980434503153</c:v>
                </c:pt>
                <c:pt idx="215">
                  <c:v>0.21306131942526663</c:v>
                </c:pt>
                <c:pt idx="216">
                  <c:v>0.21222933462978766</c:v>
                </c:pt>
                <c:pt idx="217">
                  <c:v>0.21140377529608878</c:v>
                </c:pt>
                <c:pt idx="218">
                  <c:v>0.21058456788966962</c:v>
                </c:pt>
                <c:pt idx="219">
                  <c:v>0.20977163998305781</c:v>
                </c:pt>
                <c:pt idx="220">
                  <c:v>0.20896492023528956</c:v>
                </c:pt>
                <c:pt idx="221">
                  <c:v>0.20816433837184101</c:v>
                </c:pt>
                <c:pt idx="222">
                  <c:v>0.20736982516499514</c:v>
                </c:pt>
                <c:pt idx="223">
                  <c:v>0.20658131241463651</c:v>
                </c:pt>
                <c:pt idx="224">
                  <c:v>0.20579873292945972</c:v>
                </c:pt>
                <c:pt idx="225">
                  <c:v>0.20502202050858565</c:v>
                </c:pt>
                <c:pt idx="226">
                  <c:v>0.20425110992357076</c:v>
                </c:pt>
                <c:pt idx="227">
                  <c:v>0.2034859369008053</c:v>
                </c:pt>
                <c:pt idx="228">
                  <c:v>0.20272643810428359</c:v>
                </c:pt>
                <c:pt idx="229">
                  <c:v>0.20197255111874624</c:v>
                </c:pt>
                <c:pt idx="230">
                  <c:v>0.20122421443317506</c:v>
                </c:pt>
                <c:pt idx="231">
                  <c:v>0.2004813674246424</c:v>
                </c:pt>
                <c:pt idx="232">
                  <c:v>0.19974395034249881</c:v>
                </c:pt>
                <c:pt idx="233">
                  <c:v>0.19901190429289228</c:v>
                </c:pt>
                <c:pt idx="234">
                  <c:v>0.19828517122361633</c:v>
                </c:pt>
                <c:pt idx="235">
                  <c:v>0.19756369390926909</c:v>
                </c:pt>
                <c:pt idx="236">
                  <c:v>0.19684741593672761</c:v>
                </c:pt>
                <c:pt idx="237">
                  <c:v>0.19613628169091912</c:v>
                </c:pt>
                <c:pt idx="238">
                  <c:v>0.1954302363408903</c:v>
                </c:pt>
                <c:pt idx="239">
                  <c:v>0.19472922582616248</c:v>
                </c:pt>
                <c:pt idx="240">
                  <c:v>0.19403319684336795</c:v>
                </c:pt>
                <c:pt idx="241">
                  <c:v>0.19334209683316106</c:v>
                </c:pt>
                <c:pt idx="242">
                  <c:v>0.19265587396739736</c:v>
                </c:pt>
                <c:pt idx="243">
                  <c:v>0.19197447713657156</c:v>
                </c:pt>
                <c:pt idx="244">
                  <c:v>0.19129785593751503</c:v>
                </c:pt>
                <c:pt idx="245">
                  <c:v>0.1906259606613393</c:v>
                </c:pt>
                <c:pt idx="246">
                  <c:v>0.1899587422816249</c:v>
                </c:pt>
                <c:pt idx="247">
                  <c:v>0.18929615244284703</c:v>
                </c:pt>
                <c:pt idx="248">
                  <c:v>0.1886381434490344</c:v>
                </c:pt>
                <c:pt idx="249">
                  <c:v>0.18798466825265547</c:v>
                </c:pt>
                <c:pt idx="250">
                  <c:v>0.18733568044372506</c:v>
                </c:pt>
                <c:pt idx="251">
                  <c:v>0.1866911342391292</c:v>
                </c:pt>
                <c:pt idx="252">
                  <c:v>0.18605098447216106</c:v>
                </c:pt>
                <c:pt idx="253">
                  <c:v>0.1854151865822643</c:v>
                </c:pt>
                <c:pt idx="254">
                  <c:v>0.18478369660497718</c:v>
                </c:pt>
                <c:pt idx="255">
                  <c:v>0.18415647116207723</c:v>
                </c:pt>
                <c:pt idx="256">
                  <c:v>0.18353346745191546</c:v>
                </c:pt>
                <c:pt idx="257">
                  <c:v>0.18291464323994278</c:v>
                </c:pt>
                <c:pt idx="258">
                  <c:v>0.18229995684941891</c:v>
                </c:pt>
                <c:pt idx="259">
                  <c:v>0.18168936715230233</c:v>
                </c:pt>
                <c:pt idx="260">
                  <c:v>0.18108283356031663</c:v>
                </c:pt>
                <c:pt idx="261">
                  <c:v>0.18048031601618963</c:v>
                </c:pt>
                <c:pt idx="262">
                  <c:v>0.17988177498506142</c:v>
                </c:pt>
                <c:pt idx="263">
                  <c:v>0.17928717144605477</c:v>
                </c:pt>
                <c:pt idx="264">
                  <c:v>0.17869646688401142</c:v>
                </c:pt>
                <c:pt idx="265">
                  <c:v>0.17810962328138247</c:v>
                </c:pt>
                <c:pt idx="266">
                  <c:v>0.17752660311027291</c:v>
                </c:pt>
                <c:pt idx="267">
                  <c:v>0.17694736932463973</c:v>
                </c:pt>
                <c:pt idx="268">
                  <c:v>0.17637188535263593</c:v>
                </c:pt>
                <c:pt idx="269">
                  <c:v>0.17580011508909765</c:v>
                </c:pt>
                <c:pt idx="270">
                  <c:v>0.17523202288817519</c:v>
                </c:pt>
                <c:pt idx="271">
                  <c:v>0.17466757355610052</c:v>
                </c:pt>
                <c:pt idx="272">
                  <c:v>0.17410673234409024</c:v>
                </c:pt>
                <c:pt idx="273">
                  <c:v>0.17354946494138002</c:v>
                </c:pt>
                <c:pt idx="274">
                  <c:v>0.17299573746839125</c:v>
                </c:pt>
                <c:pt idx="275">
                  <c:v>0.17244551647002082</c:v>
                </c:pt>
                <c:pt idx="276">
                  <c:v>0.17189876890905653</c:v>
                </c:pt>
                <c:pt idx="277">
                  <c:v>0.17135546215971387</c:v>
                </c:pt>
                <c:pt idx="278">
                  <c:v>0.17081556400129283</c:v>
                </c:pt>
                <c:pt idx="279">
                  <c:v>0.17027904261194626</c:v>
                </c:pt>
                <c:pt idx="280">
                  <c:v>0.16974586656256829</c:v>
                </c:pt>
                <c:pt idx="281">
                  <c:v>0.16921600481078936</c:v>
                </c:pt>
                <c:pt idx="282">
                  <c:v>0.16868942669508236</c:v>
                </c:pt>
                <c:pt idx="283">
                  <c:v>0.16816610192897408</c:v>
                </c:pt>
                <c:pt idx="284">
                  <c:v>0.16764600059536428</c:v>
                </c:pt>
                <c:pt idx="285">
                  <c:v>0.16712909314094238</c:v>
                </c:pt>
                <c:pt idx="286">
                  <c:v>0.16661535037070885</c:v>
                </c:pt>
                <c:pt idx="287">
                  <c:v>0.16610474344259185</c:v>
                </c:pt>
                <c:pt idx="288">
                  <c:v>0.1655972438621609</c:v>
                </c:pt>
                <c:pt idx="289">
                  <c:v>0.16509282347743492</c:v>
                </c:pt>
                <c:pt idx="290">
                  <c:v>0.16459145447378176</c:v>
                </c:pt>
                <c:pt idx="291">
                  <c:v>0.16409310936890931</c:v>
                </c:pt>
                <c:pt idx="292">
                  <c:v>0.16359776100794332</c:v>
                </c:pt>
                <c:pt idx="293">
                  <c:v>0.16310538255859319</c:v>
                </c:pt>
                <c:pt idx="294">
                  <c:v>0.16261594750640151</c:v>
                </c:pt>
                <c:pt idx="295">
                  <c:v>0.16212942965007826</c:v>
                </c:pt>
                <c:pt idx="296">
                  <c:v>0.1616458030969159</c:v>
                </c:pt>
                <c:pt idx="297">
                  <c:v>0.16116504225828232</c:v>
                </c:pt>
                <c:pt idx="298">
                  <c:v>0.16068712184519629</c:v>
                </c:pt>
                <c:pt idx="299">
                  <c:v>0.16021201686397435</c:v>
                </c:pt>
                <c:pt idx="300">
                  <c:v>0.15973970261195802</c:v>
                </c:pt>
                <c:pt idx="301">
                  <c:v>0.15927015467330974</c:v>
                </c:pt>
                <c:pt idx="302">
                  <c:v>0.15880334891488579</c:v>
                </c:pt>
                <c:pt idx="303">
                  <c:v>0.15833926148217525</c:v>
                </c:pt>
                <c:pt idx="304">
                  <c:v>0.15787786879531207</c:v>
                </c:pt>
                <c:pt idx="305">
                  <c:v>0.15741914754515329</c:v>
                </c:pt>
                <c:pt idx="306">
                  <c:v>0.15696307468942294</c:v>
                </c:pt>
                <c:pt idx="307">
                  <c:v>0.15650962744892472</c:v>
                </c:pt>
                <c:pt idx="308">
                  <c:v>0.1560587833038144</c:v>
                </c:pt>
                <c:pt idx="309">
                  <c:v>0.1556105199899378</c:v>
                </c:pt>
                <c:pt idx="310">
                  <c:v>0.1551648154952312</c:v>
                </c:pt>
                <c:pt idx="311">
                  <c:v>0.1547216480561775</c:v>
                </c:pt>
                <c:pt idx="312">
                  <c:v>0.15428099615432644</c:v>
                </c:pt>
                <c:pt idx="313">
                  <c:v>0.15384283851287173</c:v>
                </c:pt>
                <c:pt idx="314">
                  <c:v>0.15340715409328176</c:v>
                </c:pt>
                <c:pt idx="315">
                  <c:v>0.15297392209199256</c:v>
                </c:pt>
                <c:pt idx="316">
                  <c:v>0.15254312193714759</c:v>
                </c:pt>
                <c:pt idx="317">
                  <c:v>0.15211473328539926</c:v>
                </c:pt>
                <c:pt idx="318">
                  <c:v>0.15168873601875621</c:v>
                </c:pt>
                <c:pt idx="319">
                  <c:v>0.15126511024148814</c:v>
                </c:pt>
                <c:pt idx="320">
                  <c:v>0.15084383627707587</c:v>
                </c:pt>
                <c:pt idx="321">
                  <c:v>0.15042489466521558</c:v>
                </c:pt>
                <c:pt idx="322">
                  <c:v>0.15000826615886986</c:v>
                </c:pt>
                <c:pt idx="323">
                  <c:v>0.14959393172136692</c:v>
                </c:pt>
                <c:pt idx="324">
                  <c:v>0.14918187252354642</c:v>
                </c:pt>
                <c:pt idx="325">
                  <c:v>0.1487720699409516</c:v>
                </c:pt>
                <c:pt idx="326">
                  <c:v>0.14836450555106806</c:v>
                </c:pt>
                <c:pt idx="327">
                  <c:v>0.14795916113060426</c:v>
                </c:pt>
                <c:pt idx="328">
                  <c:v>0.14755601865281798</c:v>
                </c:pt>
                <c:pt idx="329">
                  <c:v>0.14715506028488412</c:v>
                </c:pt>
                <c:pt idx="330">
                  <c:v>0.14675626838530553</c:v>
                </c:pt>
                <c:pt idx="331">
                  <c:v>0.14635962550136372</c:v>
                </c:pt>
                <c:pt idx="332">
                  <c:v>0.14596511436661164</c:v>
                </c:pt>
                <c:pt idx="333">
                  <c:v>0.14557271789840442</c:v>
                </c:pt>
                <c:pt idx="334">
                  <c:v>0.14518241919547026</c:v>
                </c:pt>
                <c:pt idx="335">
                  <c:v>0.14479420153552069</c:v>
                </c:pt>
                <c:pt idx="336">
                  <c:v>0.14440804837289389</c:v>
                </c:pt>
                <c:pt idx="337">
                  <c:v>0.14402394333624069</c:v>
                </c:pt>
                <c:pt idx="338">
                  <c:v>0.14364187022624342</c:v>
                </c:pt>
                <c:pt idx="339">
                  <c:v>0.14326181301337082</c:v>
                </c:pt>
                <c:pt idx="340">
                  <c:v>0.14288375583566693</c:v>
                </c:pt>
                <c:pt idx="341">
                  <c:v>0.14250768299657668</c:v>
                </c:pt>
                <c:pt idx="342">
                  <c:v>0.14213357896280454</c:v>
                </c:pt>
                <c:pt idx="343">
                  <c:v>0.14176142836220251</c:v>
                </c:pt>
                <c:pt idx="344">
                  <c:v>0.1413912159816969</c:v>
                </c:pt>
                <c:pt idx="345">
                  <c:v>0.14102292676524197</c:v>
                </c:pt>
                <c:pt idx="346">
                  <c:v>0.14065654581180598</c:v>
                </c:pt>
                <c:pt idx="347">
                  <c:v>0.14029205837339076</c:v>
                </c:pt>
                <c:pt idx="348">
                  <c:v>0.13992944985307709</c:v>
                </c:pt>
                <c:pt idx="349">
                  <c:v>0.13956870580310432</c:v>
                </c:pt>
                <c:pt idx="350">
                  <c:v>0.13920981192297366</c:v>
                </c:pt>
                <c:pt idx="351">
                  <c:v>0.13885275405758812</c:v>
                </c:pt>
                <c:pt idx="352">
                  <c:v>0.13849751819541056</c:v>
                </c:pt>
                <c:pt idx="353">
                  <c:v>0.13814409046665888</c:v>
                </c:pt>
                <c:pt idx="354">
                  <c:v>0.13779245714152166</c:v>
                </c:pt>
                <c:pt idx="355">
                  <c:v>0.13744260462840485</c:v>
                </c:pt>
                <c:pt idx="356">
                  <c:v>0.13709451947220086</c:v>
                </c:pt>
                <c:pt idx="357">
                  <c:v>0.13674818835258817</c:v>
                </c:pt>
                <c:pt idx="358">
                  <c:v>0.13640359808235003</c:v>
                </c:pt>
                <c:pt idx="359">
                  <c:v>0.13606073560572529</c:v>
                </c:pt>
                <c:pt idx="360">
                  <c:v>0.13571958799677808</c:v>
                </c:pt>
                <c:pt idx="361">
                  <c:v>0.13538014245779262</c:v>
                </c:pt>
                <c:pt idx="362">
                  <c:v>0.1350423863176955</c:v>
                </c:pt>
                <c:pt idx="363">
                  <c:v>0.13470630703049491</c:v>
                </c:pt>
                <c:pt idx="364">
                  <c:v>0.13437189217374834</c:v>
                </c:pt>
                <c:pt idx="365">
                  <c:v>0.13403912944705021</c:v>
                </c:pt>
                <c:pt idx="366">
                  <c:v>0.13370800667054061</c:v>
                </c:pt>
                <c:pt idx="367">
                  <c:v>0.13337851178343763</c:v>
                </c:pt>
                <c:pt idx="368">
                  <c:v>0.13305063284259055</c:v>
                </c:pt>
                <c:pt idx="369">
                  <c:v>0.13272435802105409</c:v>
                </c:pt>
                <c:pt idx="370">
                  <c:v>0.1323996756066822</c:v>
                </c:pt>
                <c:pt idx="371">
                  <c:v>0.13207657400074346</c:v>
                </c:pt>
                <c:pt idx="372">
                  <c:v>0.13175504171655494</c:v>
                </c:pt>
                <c:pt idx="373">
                  <c:v>0.13143506737813859</c:v>
                </c:pt>
                <c:pt idx="374">
                  <c:v>0.13111663971889265</c:v>
                </c:pt>
                <c:pt idx="375">
                  <c:v>0.13079974758028567</c:v>
                </c:pt>
                <c:pt idx="376">
                  <c:v>0.13048437991056816</c:v>
                </c:pt>
                <c:pt idx="377">
                  <c:v>0.13017052576349986</c:v>
                </c:pt>
                <c:pt idx="378">
                  <c:v>0.129858174297101</c:v>
                </c:pt>
                <c:pt idx="379">
                  <c:v>0.12954731477241355</c:v>
                </c:pt>
                <c:pt idx="380">
                  <c:v>0.12923793655228888</c:v>
                </c:pt>
                <c:pt idx="381">
                  <c:v>0.12893002910018192</c:v>
                </c:pt>
                <c:pt idx="382">
                  <c:v>0.1286235819789745</c:v>
                </c:pt>
                <c:pt idx="383">
                  <c:v>0.12831858484980285</c:v>
                </c:pt>
                <c:pt idx="384">
                  <c:v>0.12801502747091187</c:v>
                </c:pt>
                <c:pt idx="385">
                  <c:v>0.12771289969651822</c:v>
                </c:pt>
                <c:pt idx="386">
                  <c:v>0.12741219147569349</c:v>
                </c:pt>
                <c:pt idx="387">
                  <c:v>0.12711289285126082</c:v>
                </c:pt>
                <c:pt idx="388">
                  <c:v>0.12681499395870754</c:v>
                </c:pt>
                <c:pt idx="389">
                  <c:v>0.12651848502511287</c:v>
                </c:pt>
                <c:pt idx="390">
                  <c:v>0.12622335636809034</c:v>
                </c:pt>
                <c:pt idx="391">
                  <c:v>0.12592959839474449</c:v>
                </c:pt>
                <c:pt idx="392">
                  <c:v>0.12563720160064273</c:v>
                </c:pt>
                <c:pt idx="393">
                  <c:v>0.12534615656880022</c:v>
                </c:pt>
                <c:pt idx="394">
                  <c:v>0.12505645396867915</c:v>
                </c:pt>
                <c:pt idx="395">
                  <c:v>0.12476808455520305</c:v>
                </c:pt>
                <c:pt idx="396">
                  <c:v>0.12448103916778053</c:v>
                </c:pt>
                <c:pt idx="397">
                  <c:v>0.12419530872934847</c:v>
                </c:pt>
                <c:pt idx="398">
                  <c:v>0.12391088424542107</c:v>
                </c:pt>
                <c:pt idx="399">
                  <c:v>0.12362775680315907</c:v>
                </c:pt>
                <c:pt idx="400">
                  <c:v>0.12334591757044466</c:v>
                </c:pt>
                <c:pt idx="401">
                  <c:v>0.12306535779497407</c:v>
                </c:pt>
                <c:pt idx="402">
                  <c:v>0.12278606880335974</c:v>
                </c:pt>
                <c:pt idx="403">
                  <c:v>0.12250804200024512</c:v>
                </c:pt>
                <c:pt idx="404">
                  <c:v>0.12223126886743185</c:v>
                </c:pt>
                <c:pt idx="405">
                  <c:v>0.12195574096301731</c:v>
                </c:pt>
                <c:pt idx="406">
                  <c:v>0.12168144992054575</c:v>
                </c:pt>
                <c:pt idx="407">
                  <c:v>0.12140838744816773</c:v>
                </c:pt>
                <c:pt idx="408">
                  <c:v>0.12113654532781426</c:v>
                </c:pt>
                <c:pt idx="409">
                  <c:v>0.12086591541437897</c:v>
                </c:pt>
                <c:pt idx="410">
                  <c:v>0.12059648963491254</c:v>
                </c:pt>
                <c:pt idx="411">
                  <c:v>0.12032825998782704</c:v>
                </c:pt>
                <c:pt idx="412">
                  <c:v>0.12006121854211171</c:v>
                </c:pt>
                <c:pt idx="413">
                  <c:v>0.11979535743655823</c:v>
                </c:pt>
                <c:pt idx="414">
                  <c:v>0.1195306688789961</c:v>
                </c:pt>
                <c:pt idx="415">
                  <c:v>0.1192671451455386</c:v>
                </c:pt>
                <c:pt idx="416">
                  <c:v>0.11900477857983749</c:v>
                </c:pt>
                <c:pt idx="417">
                  <c:v>0.11874356159234967</c:v>
                </c:pt>
                <c:pt idx="418">
                  <c:v>0.11848348665961039</c:v>
                </c:pt>
                <c:pt idx="419">
                  <c:v>0.11822454632351831</c:v>
                </c:pt>
                <c:pt idx="420">
                  <c:v>0.11796673319062878</c:v>
                </c:pt>
                <c:pt idx="421">
                  <c:v>0.1177100399314549</c:v>
                </c:pt>
                <c:pt idx="422">
                  <c:v>0.11745445927978226</c:v>
                </c:pt>
                <c:pt idx="423">
                  <c:v>0.11719998403198562</c:v>
                </c:pt>
                <c:pt idx="424">
                  <c:v>0.11694660704636051</c:v>
                </c:pt>
                <c:pt idx="425">
                  <c:v>0.11669432124245882</c:v>
                </c:pt>
                <c:pt idx="426">
                  <c:v>0.11644311960043807</c:v>
                </c:pt>
                <c:pt idx="427">
                  <c:v>0.11619299516041204</c:v>
                </c:pt>
                <c:pt idx="428">
                  <c:v>0.11594394102181682</c:v>
                </c:pt>
                <c:pt idx="429">
                  <c:v>0.11569595034277802</c:v>
                </c:pt>
                <c:pt idx="430">
                  <c:v>0.11544901633949434</c:v>
                </c:pt>
                <c:pt idx="431">
                  <c:v>0.11520313228561874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2-25F9-494F-AD56-75A39B9C54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8346816"/>
        <c:axId val="1598348064"/>
        <c:extLst/>
      </c:scatterChart>
      <c:scatterChart>
        <c:scatterStyle val="lineMarker"/>
        <c:varyColors val="0"/>
        <c:ser>
          <c:idx val="15"/>
          <c:order val="1"/>
          <c:tx>
            <c:v>Prediction: 4 hr, 0.5 L/s per person</c:v>
          </c:tx>
          <c:spPr>
            <a:ln w="38100" cap="rnd">
              <a:solidFill>
                <a:srgbClr val="FF1F5B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'Infectino risk Fig2d'!$A$60:$A$610</c:f>
              <c:numCache>
                <c:formatCode>General</c:formatCode>
                <c:ptCount val="551"/>
                <c:pt idx="0">
                  <c:v>0.4</c:v>
                </c:pt>
                <c:pt idx="1">
                  <c:v>0.60000000000000009</c:v>
                </c:pt>
                <c:pt idx="2">
                  <c:v>0.8</c:v>
                </c:pt>
                <c:pt idx="3">
                  <c:v>1</c:v>
                </c:pt>
                <c:pt idx="4">
                  <c:v>1.2</c:v>
                </c:pt>
                <c:pt idx="5">
                  <c:v>1.4</c:v>
                </c:pt>
                <c:pt idx="6">
                  <c:v>1.5999999999999999</c:v>
                </c:pt>
                <c:pt idx="7">
                  <c:v>1.7999999999999998</c:v>
                </c:pt>
                <c:pt idx="8">
                  <c:v>1.9999999999999998</c:v>
                </c:pt>
                <c:pt idx="9">
                  <c:v>2.1999999999999997</c:v>
                </c:pt>
                <c:pt idx="10">
                  <c:v>2.4</c:v>
                </c:pt>
                <c:pt idx="11">
                  <c:v>2.6</c:v>
                </c:pt>
                <c:pt idx="12">
                  <c:v>2.8000000000000003</c:v>
                </c:pt>
                <c:pt idx="13">
                  <c:v>3.0000000000000004</c:v>
                </c:pt>
                <c:pt idx="14">
                  <c:v>3.2000000000000006</c:v>
                </c:pt>
                <c:pt idx="15">
                  <c:v>3.4000000000000008</c:v>
                </c:pt>
                <c:pt idx="16">
                  <c:v>3.600000000000001</c:v>
                </c:pt>
                <c:pt idx="17">
                  <c:v>3.8000000000000012</c:v>
                </c:pt>
                <c:pt idx="18">
                  <c:v>4.0000000000000009</c:v>
                </c:pt>
                <c:pt idx="19">
                  <c:v>4.2000000000000011</c:v>
                </c:pt>
                <c:pt idx="20">
                  <c:v>4.4000000000000012</c:v>
                </c:pt>
                <c:pt idx="21">
                  <c:v>4.5</c:v>
                </c:pt>
                <c:pt idx="22">
                  <c:v>4.6000000000000014</c:v>
                </c:pt>
                <c:pt idx="23">
                  <c:v>4.8000000000000016</c:v>
                </c:pt>
                <c:pt idx="24">
                  <c:v>5.0000000000000018</c:v>
                </c:pt>
                <c:pt idx="25">
                  <c:v>5.200000000000002</c:v>
                </c:pt>
                <c:pt idx="26">
                  <c:v>5.4000000000000021</c:v>
                </c:pt>
                <c:pt idx="27">
                  <c:v>5.6000000000000023</c:v>
                </c:pt>
                <c:pt idx="28">
                  <c:v>5.8000000000000025</c:v>
                </c:pt>
                <c:pt idx="29">
                  <c:v>6.0000000000000027</c:v>
                </c:pt>
                <c:pt idx="30">
                  <c:v>6.2000000000000028</c:v>
                </c:pt>
                <c:pt idx="31">
                  <c:v>6.400000000000003</c:v>
                </c:pt>
                <c:pt idx="32">
                  <c:v>6.6000000000000032</c:v>
                </c:pt>
                <c:pt idx="33">
                  <c:v>6.8000000000000034</c:v>
                </c:pt>
                <c:pt idx="34">
                  <c:v>7.0000000000000036</c:v>
                </c:pt>
                <c:pt idx="35">
                  <c:v>7.2000000000000037</c:v>
                </c:pt>
                <c:pt idx="36">
                  <c:v>7.4000000000000039</c:v>
                </c:pt>
                <c:pt idx="37">
                  <c:v>7.6000000000000041</c:v>
                </c:pt>
                <c:pt idx="38">
                  <c:v>7.8000000000000043</c:v>
                </c:pt>
                <c:pt idx="39">
                  <c:v>8.0000000000000036</c:v>
                </c:pt>
                <c:pt idx="40">
                  <c:v>8.2000000000000028</c:v>
                </c:pt>
                <c:pt idx="41">
                  <c:v>8.4000000000000021</c:v>
                </c:pt>
                <c:pt idx="42">
                  <c:v>8.6000000000000014</c:v>
                </c:pt>
                <c:pt idx="43">
                  <c:v>8.8000000000000007</c:v>
                </c:pt>
                <c:pt idx="44">
                  <c:v>9</c:v>
                </c:pt>
                <c:pt idx="45">
                  <c:v>9.1999999999999993</c:v>
                </c:pt>
                <c:pt idx="46">
                  <c:v>9.3999999999999986</c:v>
                </c:pt>
                <c:pt idx="47">
                  <c:v>9.5999999999999979</c:v>
                </c:pt>
                <c:pt idx="48">
                  <c:v>9.7999999999999972</c:v>
                </c:pt>
                <c:pt idx="49">
                  <c:v>9.9999999999999964</c:v>
                </c:pt>
                <c:pt idx="50">
                  <c:v>10.199999999999996</c:v>
                </c:pt>
                <c:pt idx="51">
                  <c:v>10.399999999999995</c:v>
                </c:pt>
                <c:pt idx="52">
                  <c:v>10.599999999999994</c:v>
                </c:pt>
                <c:pt idx="53">
                  <c:v>10.799999999999994</c:v>
                </c:pt>
                <c:pt idx="54">
                  <c:v>10.999999999999993</c:v>
                </c:pt>
                <c:pt idx="55">
                  <c:v>11.199999999999992</c:v>
                </c:pt>
                <c:pt idx="56">
                  <c:v>11.399999999999991</c:v>
                </c:pt>
                <c:pt idx="57">
                  <c:v>11.599999999999991</c:v>
                </c:pt>
                <c:pt idx="58">
                  <c:v>11.79999999999999</c:v>
                </c:pt>
                <c:pt idx="59">
                  <c:v>11.999999999999989</c:v>
                </c:pt>
                <c:pt idx="60">
                  <c:v>12.199999999999989</c:v>
                </c:pt>
                <c:pt idx="61">
                  <c:v>12.399999999999988</c:v>
                </c:pt>
                <c:pt idx="62">
                  <c:v>12.599999999999987</c:v>
                </c:pt>
                <c:pt idx="63">
                  <c:v>12.799999999999986</c:v>
                </c:pt>
                <c:pt idx="64">
                  <c:v>12.999999999999986</c:v>
                </c:pt>
                <c:pt idx="65">
                  <c:v>13.199999999999985</c:v>
                </c:pt>
                <c:pt idx="66">
                  <c:v>13.399999999999984</c:v>
                </c:pt>
                <c:pt idx="67">
                  <c:v>13.599999999999984</c:v>
                </c:pt>
                <c:pt idx="68">
                  <c:v>13.799999999999983</c:v>
                </c:pt>
                <c:pt idx="69">
                  <c:v>13.999999999999982</c:v>
                </c:pt>
                <c:pt idx="70">
                  <c:v>14.199999999999982</c:v>
                </c:pt>
                <c:pt idx="71">
                  <c:v>14.399999999999981</c:v>
                </c:pt>
                <c:pt idx="72">
                  <c:v>14.59999999999998</c:v>
                </c:pt>
                <c:pt idx="73">
                  <c:v>14.799999999999979</c:v>
                </c:pt>
                <c:pt idx="74">
                  <c:v>14.999999999999979</c:v>
                </c:pt>
                <c:pt idx="75">
                  <c:v>15.199999999999978</c:v>
                </c:pt>
                <c:pt idx="76">
                  <c:v>15.399999999999977</c:v>
                </c:pt>
                <c:pt idx="77">
                  <c:v>15.599999999999977</c:v>
                </c:pt>
                <c:pt idx="78">
                  <c:v>15.799999999999976</c:v>
                </c:pt>
                <c:pt idx="79">
                  <c:v>15.999999999999975</c:v>
                </c:pt>
                <c:pt idx="80">
                  <c:v>16.199999999999974</c:v>
                </c:pt>
                <c:pt idx="81">
                  <c:v>16.399999999999974</c:v>
                </c:pt>
                <c:pt idx="82">
                  <c:v>16.599999999999973</c:v>
                </c:pt>
                <c:pt idx="83">
                  <c:v>16.799999999999972</c:v>
                </c:pt>
                <c:pt idx="84">
                  <c:v>16.999999999999972</c:v>
                </c:pt>
                <c:pt idx="85">
                  <c:v>17.199999999999971</c:v>
                </c:pt>
                <c:pt idx="86">
                  <c:v>17.39999999999997</c:v>
                </c:pt>
                <c:pt idx="87">
                  <c:v>17.599999999999969</c:v>
                </c:pt>
                <c:pt idx="88">
                  <c:v>17.799999999999969</c:v>
                </c:pt>
                <c:pt idx="89">
                  <c:v>17.999999999999968</c:v>
                </c:pt>
                <c:pt idx="90">
                  <c:v>18.199999999999967</c:v>
                </c:pt>
                <c:pt idx="91">
                  <c:v>18.399999999999967</c:v>
                </c:pt>
                <c:pt idx="92">
                  <c:v>18.599999999999966</c:v>
                </c:pt>
                <c:pt idx="93">
                  <c:v>18.799999999999965</c:v>
                </c:pt>
                <c:pt idx="94">
                  <c:v>18.999999999999964</c:v>
                </c:pt>
                <c:pt idx="95">
                  <c:v>19.199999999999964</c:v>
                </c:pt>
                <c:pt idx="96">
                  <c:v>19.399999999999963</c:v>
                </c:pt>
                <c:pt idx="97">
                  <c:v>19.599999999999962</c:v>
                </c:pt>
                <c:pt idx="98">
                  <c:v>19.799999999999962</c:v>
                </c:pt>
                <c:pt idx="99">
                  <c:v>19.999999999999961</c:v>
                </c:pt>
                <c:pt idx="100">
                  <c:v>20.19999999999996</c:v>
                </c:pt>
                <c:pt idx="101">
                  <c:v>20.399999999999959</c:v>
                </c:pt>
                <c:pt idx="102">
                  <c:v>20.599999999999959</c:v>
                </c:pt>
                <c:pt idx="103">
                  <c:v>20.799999999999958</c:v>
                </c:pt>
                <c:pt idx="104">
                  <c:v>20.999999999999957</c:v>
                </c:pt>
                <c:pt idx="105">
                  <c:v>21.199999999999957</c:v>
                </c:pt>
                <c:pt idx="106">
                  <c:v>21.399999999999956</c:v>
                </c:pt>
                <c:pt idx="107">
                  <c:v>21.599999999999955</c:v>
                </c:pt>
                <c:pt idx="108">
                  <c:v>21.799999999999955</c:v>
                </c:pt>
                <c:pt idx="109">
                  <c:v>21.999999999999954</c:v>
                </c:pt>
                <c:pt idx="110">
                  <c:v>22.199999999999953</c:v>
                </c:pt>
                <c:pt idx="111">
                  <c:v>22.399999999999952</c:v>
                </c:pt>
                <c:pt idx="112">
                  <c:v>22.599999999999952</c:v>
                </c:pt>
                <c:pt idx="113">
                  <c:v>22.799999999999951</c:v>
                </c:pt>
                <c:pt idx="114">
                  <c:v>22.99999999999995</c:v>
                </c:pt>
                <c:pt idx="115">
                  <c:v>23.19999999999995</c:v>
                </c:pt>
                <c:pt idx="116">
                  <c:v>23.399999999999949</c:v>
                </c:pt>
                <c:pt idx="117">
                  <c:v>23.599999999999948</c:v>
                </c:pt>
                <c:pt idx="118">
                  <c:v>23.799999999999947</c:v>
                </c:pt>
                <c:pt idx="119">
                  <c:v>23.999999999999947</c:v>
                </c:pt>
                <c:pt idx="120">
                  <c:v>24.199999999999946</c:v>
                </c:pt>
                <c:pt idx="121">
                  <c:v>24.399999999999945</c:v>
                </c:pt>
                <c:pt idx="122">
                  <c:v>24.599999999999945</c:v>
                </c:pt>
                <c:pt idx="123">
                  <c:v>24.799999999999944</c:v>
                </c:pt>
                <c:pt idx="124">
                  <c:v>24.999999999999943</c:v>
                </c:pt>
                <c:pt idx="125">
                  <c:v>25.199999999999942</c:v>
                </c:pt>
                <c:pt idx="126">
                  <c:v>25.399999999999942</c:v>
                </c:pt>
                <c:pt idx="127">
                  <c:v>25.599999999999941</c:v>
                </c:pt>
                <c:pt idx="128">
                  <c:v>25.79999999999994</c:v>
                </c:pt>
                <c:pt idx="129">
                  <c:v>25.99999999999994</c:v>
                </c:pt>
                <c:pt idx="130">
                  <c:v>26.199999999999939</c:v>
                </c:pt>
                <c:pt idx="131">
                  <c:v>26.399999999999938</c:v>
                </c:pt>
                <c:pt idx="132">
                  <c:v>26.599999999999937</c:v>
                </c:pt>
                <c:pt idx="133">
                  <c:v>26.799999999999937</c:v>
                </c:pt>
                <c:pt idx="134">
                  <c:v>26.999999999999936</c:v>
                </c:pt>
                <c:pt idx="135">
                  <c:v>27.199999999999935</c:v>
                </c:pt>
                <c:pt idx="136">
                  <c:v>27.399999999999935</c:v>
                </c:pt>
                <c:pt idx="137">
                  <c:v>27.599999999999934</c:v>
                </c:pt>
                <c:pt idx="138">
                  <c:v>27.799999999999933</c:v>
                </c:pt>
                <c:pt idx="139">
                  <c:v>27.999999999999932</c:v>
                </c:pt>
                <c:pt idx="140">
                  <c:v>28.199999999999932</c:v>
                </c:pt>
                <c:pt idx="141">
                  <c:v>28.399999999999931</c:v>
                </c:pt>
                <c:pt idx="142">
                  <c:v>28.59999999999993</c:v>
                </c:pt>
                <c:pt idx="143">
                  <c:v>28.79999999999993</c:v>
                </c:pt>
                <c:pt idx="144">
                  <c:v>28.999999999999929</c:v>
                </c:pt>
                <c:pt idx="145">
                  <c:v>29.199999999999928</c:v>
                </c:pt>
                <c:pt idx="146">
                  <c:v>29.399999999999928</c:v>
                </c:pt>
                <c:pt idx="147">
                  <c:v>29.599999999999927</c:v>
                </c:pt>
                <c:pt idx="148">
                  <c:v>29.799999999999926</c:v>
                </c:pt>
                <c:pt idx="149">
                  <c:v>29.999999999999925</c:v>
                </c:pt>
                <c:pt idx="150">
                  <c:v>30.199999999999925</c:v>
                </c:pt>
                <c:pt idx="151">
                  <c:v>30.399999999999924</c:v>
                </c:pt>
                <c:pt idx="152">
                  <c:v>30.599999999999923</c:v>
                </c:pt>
                <c:pt idx="153">
                  <c:v>30.799999999999923</c:v>
                </c:pt>
                <c:pt idx="154">
                  <c:v>30.999999999999922</c:v>
                </c:pt>
                <c:pt idx="155">
                  <c:v>31.199999999999921</c:v>
                </c:pt>
                <c:pt idx="156">
                  <c:v>31.39999999999992</c:v>
                </c:pt>
                <c:pt idx="157">
                  <c:v>31.59999999999992</c:v>
                </c:pt>
                <c:pt idx="158">
                  <c:v>31.799999999999919</c:v>
                </c:pt>
                <c:pt idx="159">
                  <c:v>31.999999999999918</c:v>
                </c:pt>
                <c:pt idx="160">
                  <c:v>32.199999999999918</c:v>
                </c:pt>
                <c:pt idx="161">
                  <c:v>32.39999999999992</c:v>
                </c:pt>
                <c:pt idx="162">
                  <c:v>32.599999999999923</c:v>
                </c:pt>
                <c:pt idx="163">
                  <c:v>32.799999999999926</c:v>
                </c:pt>
                <c:pt idx="164">
                  <c:v>32.999999999999929</c:v>
                </c:pt>
                <c:pt idx="165">
                  <c:v>33.199999999999932</c:v>
                </c:pt>
                <c:pt idx="166">
                  <c:v>33.399999999999935</c:v>
                </c:pt>
                <c:pt idx="167">
                  <c:v>33.599999999999937</c:v>
                </c:pt>
                <c:pt idx="168">
                  <c:v>33.79999999999994</c:v>
                </c:pt>
                <c:pt idx="169">
                  <c:v>33.999999999999943</c:v>
                </c:pt>
                <c:pt idx="170">
                  <c:v>34.199999999999946</c:v>
                </c:pt>
                <c:pt idx="171">
                  <c:v>34.399999999999949</c:v>
                </c:pt>
                <c:pt idx="172">
                  <c:v>34.599999999999952</c:v>
                </c:pt>
                <c:pt idx="173">
                  <c:v>34.799999999999955</c:v>
                </c:pt>
                <c:pt idx="174">
                  <c:v>34.999999999999957</c:v>
                </c:pt>
                <c:pt idx="175">
                  <c:v>35.19999999999996</c:v>
                </c:pt>
                <c:pt idx="176">
                  <c:v>35.399999999999963</c:v>
                </c:pt>
                <c:pt idx="177">
                  <c:v>35.599999999999966</c:v>
                </c:pt>
                <c:pt idx="178">
                  <c:v>35.799999999999969</c:v>
                </c:pt>
                <c:pt idx="179">
                  <c:v>35.999999999999972</c:v>
                </c:pt>
                <c:pt idx="180">
                  <c:v>36.199999999999974</c:v>
                </c:pt>
                <c:pt idx="181">
                  <c:v>36.399999999999977</c:v>
                </c:pt>
                <c:pt idx="182">
                  <c:v>36.59999999999998</c:v>
                </c:pt>
                <c:pt idx="183">
                  <c:v>36.799999999999983</c:v>
                </c:pt>
                <c:pt idx="184">
                  <c:v>36.999999999999986</c:v>
                </c:pt>
                <c:pt idx="185">
                  <c:v>37.199999999999989</c:v>
                </c:pt>
                <c:pt idx="186">
                  <c:v>37.399999999999991</c:v>
                </c:pt>
                <c:pt idx="187">
                  <c:v>37.599999999999994</c:v>
                </c:pt>
                <c:pt idx="188">
                  <c:v>37.799999999999997</c:v>
                </c:pt>
                <c:pt idx="189">
                  <c:v>38</c:v>
                </c:pt>
                <c:pt idx="190">
                  <c:v>38.200000000000003</c:v>
                </c:pt>
                <c:pt idx="191">
                  <c:v>38.400000000000006</c:v>
                </c:pt>
                <c:pt idx="192">
                  <c:v>38.600000000000009</c:v>
                </c:pt>
                <c:pt idx="193">
                  <c:v>38.800000000000011</c:v>
                </c:pt>
                <c:pt idx="194">
                  <c:v>39.000000000000014</c:v>
                </c:pt>
                <c:pt idx="195">
                  <c:v>39.200000000000017</c:v>
                </c:pt>
                <c:pt idx="196">
                  <c:v>39.40000000000002</c:v>
                </c:pt>
                <c:pt idx="197">
                  <c:v>39.600000000000023</c:v>
                </c:pt>
                <c:pt idx="198">
                  <c:v>39.800000000000026</c:v>
                </c:pt>
                <c:pt idx="199">
                  <c:v>40.000000000000028</c:v>
                </c:pt>
                <c:pt idx="200">
                  <c:v>40.200000000000031</c:v>
                </c:pt>
                <c:pt idx="201">
                  <c:v>40.400000000000034</c:v>
                </c:pt>
                <c:pt idx="202">
                  <c:v>40.600000000000037</c:v>
                </c:pt>
                <c:pt idx="203">
                  <c:v>40.80000000000004</c:v>
                </c:pt>
                <c:pt idx="204">
                  <c:v>41.000000000000043</c:v>
                </c:pt>
                <c:pt idx="205">
                  <c:v>41.200000000000045</c:v>
                </c:pt>
                <c:pt idx="206">
                  <c:v>41.400000000000048</c:v>
                </c:pt>
                <c:pt idx="207">
                  <c:v>41.600000000000051</c:v>
                </c:pt>
                <c:pt idx="208">
                  <c:v>41.800000000000054</c:v>
                </c:pt>
                <c:pt idx="209">
                  <c:v>42.000000000000057</c:v>
                </c:pt>
                <c:pt idx="210">
                  <c:v>42.20000000000006</c:v>
                </c:pt>
                <c:pt idx="211">
                  <c:v>42.400000000000063</c:v>
                </c:pt>
                <c:pt idx="212">
                  <c:v>42.600000000000065</c:v>
                </c:pt>
                <c:pt idx="213">
                  <c:v>42.800000000000068</c:v>
                </c:pt>
                <c:pt idx="214">
                  <c:v>43.000000000000071</c:v>
                </c:pt>
                <c:pt idx="215">
                  <c:v>43.200000000000074</c:v>
                </c:pt>
                <c:pt idx="216">
                  <c:v>43.400000000000077</c:v>
                </c:pt>
                <c:pt idx="217">
                  <c:v>43.60000000000008</c:v>
                </c:pt>
                <c:pt idx="218">
                  <c:v>43.800000000000082</c:v>
                </c:pt>
                <c:pt idx="219">
                  <c:v>44.000000000000085</c:v>
                </c:pt>
                <c:pt idx="220">
                  <c:v>44.200000000000088</c:v>
                </c:pt>
                <c:pt idx="221">
                  <c:v>44.400000000000091</c:v>
                </c:pt>
                <c:pt idx="222">
                  <c:v>44.600000000000094</c:v>
                </c:pt>
                <c:pt idx="223">
                  <c:v>44.800000000000097</c:v>
                </c:pt>
                <c:pt idx="224">
                  <c:v>45.000000000000099</c:v>
                </c:pt>
                <c:pt idx="225">
                  <c:v>45.200000000000102</c:v>
                </c:pt>
                <c:pt idx="226">
                  <c:v>45.400000000000105</c:v>
                </c:pt>
                <c:pt idx="227">
                  <c:v>45.600000000000108</c:v>
                </c:pt>
                <c:pt idx="228">
                  <c:v>45.800000000000111</c:v>
                </c:pt>
                <c:pt idx="229">
                  <c:v>46.000000000000114</c:v>
                </c:pt>
                <c:pt idx="230">
                  <c:v>46.200000000000117</c:v>
                </c:pt>
                <c:pt idx="231">
                  <c:v>46.400000000000119</c:v>
                </c:pt>
                <c:pt idx="232">
                  <c:v>46.600000000000122</c:v>
                </c:pt>
                <c:pt idx="233">
                  <c:v>46.800000000000125</c:v>
                </c:pt>
                <c:pt idx="234">
                  <c:v>47.000000000000128</c:v>
                </c:pt>
                <c:pt idx="235">
                  <c:v>47.200000000000131</c:v>
                </c:pt>
                <c:pt idx="236">
                  <c:v>47.400000000000134</c:v>
                </c:pt>
                <c:pt idx="237">
                  <c:v>47.600000000000136</c:v>
                </c:pt>
                <c:pt idx="238">
                  <c:v>47.800000000000139</c:v>
                </c:pt>
                <c:pt idx="239">
                  <c:v>48.000000000000142</c:v>
                </c:pt>
                <c:pt idx="240">
                  <c:v>48.200000000000145</c:v>
                </c:pt>
                <c:pt idx="241">
                  <c:v>48.400000000000148</c:v>
                </c:pt>
                <c:pt idx="242">
                  <c:v>48.600000000000151</c:v>
                </c:pt>
                <c:pt idx="243">
                  <c:v>48.800000000000153</c:v>
                </c:pt>
                <c:pt idx="244">
                  <c:v>49.000000000000156</c:v>
                </c:pt>
                <c:pt idx="245">
                  <c:v>49.200000000000159</c:v>
                </c:pt>
                <c:pt idx="246">
                  <c:v>49.400000000000162</c:v>
                </c:pt>
                <c:pt idx="247">
                  <c:v>49.600000000000165</c:v>
                </c:pt>
                <c:pt idx="248">
                  <c:v>49.800000000000168</c:v>
                </c:pt>
                <c:pt idx="249">
                  <c:v>50.000000000000171</c:v>
                </c:pt>
                <c:pt idx="250">
                  <c:v>50.200000000000173</c:v>
                </c:pt>
                <c:pt idx="251">
                  <c:v>50.400000000000176</c:v>
                </c:pt>
                <c:pt idx="252">
                  <c:v>50.600000000000179</c:v>
                </c:pt>
                <c:pt idx="253">
                  <c:v>50.800000000000182</c:v>
                </c:pt>
                <c:pt idx="254">
                  <c:v>51.000000000000185</c:v>
                </c:pt>
                <c:pt idx="255">
                  <c:v>51.200000000000188</c:v>
                </c:pt>
                <c:pt idx="256">
                  <c:v>51.40000000000019</c:v>
                </c:pt>
                <c:pt idx="257">
                  <c:v>51.600000000000193</c:v>
                </c:pt>
                <c:pt idx="258">
                  <c:v>51.800000000000196</c:v>
                </c:pt>
                <c:pt idx="259">
                  <c:v>52.000000000000199</c:v>
                </c:pt>
                <c:pt idx="260">
                  <c:v>52.200000000000202</c:v>
                </c:pt>
                <c:pt idx="261">
                  <c:v>52.400000000000205</c:v>
                </c:pt>
                <c:pt idx="262">
                  <c:v>52.600000000000207</c:v>
                </c:pt>
                <c:pt idx="263">
                  <c:v>52.80000000000021</c:v>
                </c:pt>
                <c:pt idx="264">
                  <c:v>53.000000000000213</c:v>
                </c:pt>
                <c:pt idx="265">
                  <c:v>53.200000000000216</c:v>
                </c:pt>
                <c:pt idx="266">
                  <c:v>53.400000000000219</c:v>
                </c:pt>
                <c:pt idx="267">
                  <c:v>53.600000000000222</c:v>
                </c:pt>
                <c:pt idx="268">
                  <c:v>53.800000000000225</c:v>
                </c:pt>
                <c:pt idx="269">
                  <c:v>54.000000000000227</c:v>
                </c:pt>
                <c:pt idx="270">
                  <c:v>54.20000000000023</c:v>
                </c:pt>
                <c:pt idx="271">
                  <c:v>54.400000000000233</c:v>
                </c:pt>
                <c:pt idx="272">
                  <c:v>54.600000000000236</c:v>
                </c:pt>
                <c:pt idx="273">
                  <c:v>54.800000000000239</c:v>
                </c:pt>
                <c:pt idx="274">
                  <c:v>55.000000000000242</c:v>
                </c:pt>
                <c:pt idx="275">
                  <c:v>55.200000000000244</c:v>
                </c:pt>
                <c:pt idx="276">
                  <c:v>55.400000000000247</c:v>
                </c:pt>
                <c:pt idx="277">
                  <c:v>55.60000000000025</c:v>
                </c:pt>
                <c:pt idx="278">
                  <c:v>55.800000000000253</c:v>
                </c:pt>
                <c:pt idx="279">
                  <c:v>56.000000000000256</c:v>
                </c:pt>
                <c:pt idx="280">
                  <c:v>56.200000000000259</c:v>
                </c:pt>
                <c:pt idx="281">
                  <c:v>56.400000000000261</c:v>
                </c:pt>
                <c:pt idx="282">
                  <c:v>56.600000000000264</c:v>
                </c:pt>
                <c:pt idx="283">
                  <c:v>56.800000000000267</c:v>
                </c:pt>
                <c:pt idx="284">
                  <c:v>57.00000000000027</c:v>
                </c:pt>
                <c:pt idx="285">
                  <c:v>57.200000000000273</c:v>
                </c:pt>
                <c:pt idx="286">
                  <c:v>57.400000000000276</c:v>
                </c:pt>
                <c:pt idx="287">
                  <c:v>57.600000000000279</c:v>
                </c:pt>
                <c:pt idx="288">
                  <c:v>57.800000000000281</c:v>
                </c:pt>
                <c:pt idx="289">
                  <c:v>58.000000000000284</c:v>
                </c:pt>
                <c:pt idx="290">
                  <c:v>58.200000000000287</c:v>
                </c:pt>
                <c:pt idx="291">
                  <c:v>58.40000000000029</c:v>
                </c:pt>
                <c:pt idx="292">
                  <c:v>58.600000000000293</c:v>
                </c:pt>
                <c:pt idx="293">
                  <c:v>58.800000000000296</c:v>
                </c:pt>
                <c:pt idx="294">
                  <c:v>59.000000000000298</c:v>
                </c:pt>
                <c:pt idx="295">
                  <c:v>59.200000000000301</c:v>
                </c:pt>
                <c:pt idx="296">
                  <c:v>59.400000000000304</c:v>
                </c:pt>
                <c:pt idx="297">
                  <c:v>59.600000000000307</c:v>
                </c:pt>
                <c:pt idx="298">
                  <c:v>59.80000000000031</c:v>
                </c:pt>
                <c:pt idx="299">
                  <c:v>60.000000000000313</c:v>
                </c:pt>
                <c:pt idx="300">
                  <c:v>60.200000000000315</c:v>
                </c:pt>
                <c:pt idx="301">
                  <c:v>60.400000000000318</c:v>
                </c:pt>
                <c:pt idx="302">
                  <c:v>60.600000000000321</c:v>
                </c:pt>
                <c:pt idx="303">
                  <c:v>60.800000000000324</c:v>
                </c:pt>
                <c:pt idx="304">
                  <c:v>61.000000000000327</c:v>
                </c:pt>
                <c:pt idx="305">
                  <c:v>61.20000000000033</c:v>
                </c:pt>
                <c:pt idx="306">
                  <c:v>61.400000000000333</c:v>
                </c:pt>
                <c:pt idx="307">
                  <c:v>61.600000000000335</c:v>
                </c:pt>
                <c:pt idx="308">
                  <c:v>61.800000000000338</c:v>
                </c:pt>
                <c:pt idx="309">
                  <c:v>62.000000000000341</c:v>
                </c:pt>
                <c:pt idx="310">
                  <c:v>62.200000000000344</c:v>
                </c:pt>
                <c:pt idx="311">
                  <c:v>62.400000000000347</c:v>
                </c:pt>
                <c:pt idx="312">
                  <c:v>62.60000000000035</c:v>
                </c:pt>
                <c:pt idx="313">
                  <c:v>62.800000000000352</c:v>
                </c:pt>
                <c:pt idx="314">
                  <c:v>63.000000000000355</c:v>
                </c:pt>
                <c:pt idx="315">
                  <c:v>63.200000000000358</c:v>
                </c:pt>
                <c:pt idx="316">
                  <c:v>63.400000000000361</c:v>
                </c:pt>
                <c:pt idx="317">
                  <c:v>63.600000000000364</c:v>
                </c:pt>
                <c:pt idx="318">
                  <c:v>63.800000000000367</c:v>
                </c:pt>
                <c:pt idx="319">
                  <c:v>64.000000000000369</c:v>
                </c:pt>
                <c:pt idx="320">
                  <c:v>64.200000000000372</c:v>
                </c:pt>
                <c:pt idx="321">
                  <c:v>64.400000000000375</c:v>
                </c:pt>
                <c:pt idx="322">
                  <c:v>64.600000000000378</c:v>
                </c:pt>
                <c:pt idx="323">
                  <c:v>64.800000000000381</c:v>
                </c:pt>
                <c:pt idx="324">
                  <c:v>65.000000000000384</c:v>
                </c:pt>
                <c:pt idx="325">
                  <c:v>65.200000000000387</c:v>
                </c:pt>
                <c:pt idx="326">
                  <c:v>65.400000000000389</c:v>
                </c:pt>
                <c:pt idx="327">
                  <c:v>65.600000000000392</c:v>
                </c:pt>
                <c:pt idx="328">
                  <c:v>65.800000000000395</c:v>
                </c:pt>
                <c:pt idx="329">
                  <c:v>66.000000000000398</c:v>
                </c:pt>
                <c:pt idx="330">
                  <c:v>66.200000000000401</c:v>
                </c:pt>
                <c:pt idx="331">
                  <c:v>66.400000000000404</c:v>
                </c:pt>
                <c:pt idx="332">
                  <c:v>66.600000000000406</c:v>
                </c:pt>
                <c:pt idx="333">
                  <c:v>66.800000000000409</c:v>
                </c:pt>
                <c:pt idx="334">
                  <c:v>67.000000000000412</c:v>
                </c:pt>
                <c:pt idx="335">
                  <c:v>67.200000000000415</c:v>
                </c:pt>
                <c:pt idx="336">
                  <c:v>67.400000000000418</c:v>
                </c:pt>
                <c:pt idx="337">
                  <c:v>67.600000000000421</c:v>
                </c:pt>
                <c:pt idx="338">
                  <c:v>67.800000000000423</c:v>
                </c:pt>
                <c:pt idx="339">
                  <c:v>68.000000000000426</c:v>
                </c:pt>
                <c:pt idx="340">
                  <c:v>68.200000000000429</c:v>
                </c:pt>
                <c:pt idx="341">
                  <c:v>68.400000000000432</c:v>
                </c:pt>
                <c:pt idx="342">
                  <c:v>68.600000000000435</c:v>
                </c:pt>
                <c:pt idx="343">
                  <c:v>68.800000000000438</c:v>
                </c:pt>
                <c:pt idx="344">
                  <c:v>69.000000000000441</c:v>
                </c:pt>
                <c:pt idx="345">
                  <c:v>69.200000000000443</c:v>
                </c:pt>
                <c:pt idx="346">
                  <c:v>69.400000000000446</c:v>
                </c:pt>
                <c:pt idx="347">
                  <c:v>69.600000000000449</c:v>
                </c:pt>
                <c:pt idx="348">
                  <c:v>69.800000000000452</c:v>
                </c:pt>
                <c:pt idx="349">
                  <c:v>70.000000000000455</c:v>
                </c:pt>
                <c:pt idx="350">
                  <c:v>70.200000000000458</c:v>
                </c:pt>
                <c:pt idx="351">
                  <c:v>70.40000000000046</c:v>
                </c:pt>
                <c:pt idx="352">
                  <c:v>70.600000000000463</c:v>
                </c:pt>
                <c:pt idx="353">
                  <c:v>70.800000000000466</c:v>
                </c:pt>
                <c:pt idx="354">
                  <c:v>71.000000000000469</c:v>
                </c:pt>
                <c:pt idx="355">
                  <c:v>71.200000000000472</c:v>
                </c:pt>
                <c:pt idx="356">
                  <c:v>71.400000000000475</c:v>
                </c:pt>
                <c:pt idx="357">
                  <c:v>71.600000000000477</c:v>
                </c:pt>
                <c:pt idx="358">
                  <c:v>71.80000000000048</c:v>
                </c:pt>
                <c:pt idx="359">
                  <c:v>72.000000000000483</c:v>
                </c:pt>
                <c:pt idx="360">
                  <c:v>72.200000000000486</c:v>
                </c:pt>
                <c:pt idx="361">
                  <c:v>72.400000000000489</c:v>
                </c:pt>
                <c:pt idx="362">
                  <c:v>72.600000000000492</c:v>
                </c:pt>
                <c:pt idx="363">
                  <c:v>72.800000000000495</c:v>
                </c:pt>
                <c:pt idx="364">
                  <c:v>73.000000000000497</c:v>
                </c:pt>
                <c:pt idx="365">
                  <c:v>73.2000000000005</c:v>
                </c:pt>
                <c:pt idx="366">
                  <c:v>73.400000000000503</c:v>
                </c:pt>
                <c:pt idx="367">
                  <c:v>73.600000000000506</c:v>
                </c:pt>
                <c:pt idx="368">
                  <c:v>73.800000000000509</c:v>
                </c:pt>
                <c:pt idx="369">
                  <c:v>74.000000000000512</c:v>
                </c:pt>
                <c:pt idx="370">
                  <c:v>74.200000000000514</c:v>
                </c:pt>
                <c:pt idx="371">
                  <c:v>74.400000000000517</c:v>
                </c:pt>
                <c:pt idx="372">
                  <c:v>74.60000000000052</c:v>
                </c:pt>
                <c:pt idx="373">
                  <c:v>74.800000000000523</c:v>
                </c:pt>
                <c:pt idx="374">
                  <c:v>75.000000000000526</c:v>
                </c:pt>
                <c:pt idx="375">
                  <c:v>75.200000000000529</c:v>
                </c:pt>
                <c:pt idx="376">
                  <c:v>75.400000000000531</c:v>
                </c:pt>
                <c:pt idx="377">
                  <c:v>75.600000000000534</c:v>
                </c:pt>
                <c:pt idx="378">
                  <c:v>75.800000000000537</c:v>
                </c:pt>
                <c:pt idx="379">
                  <c:v>76.00000000000054</c:v>
                </c:pt>
                <c:pt idx="380">
                  <c:v>76.200000000000543</c:v>
                </c:pt>
                <c:pt idx="381">
                  <c:v>76.400000000000546</c:v>
                </c:pt>
                <c:pt idx="382">
                  <c:v>76.600000000000549</c:v>
                </c:pt>
                <c:pt idx="383">
                  <c:v>76.800000000000551</c:v>
                </c:pt>
                <c:pt idx="384">
                  <c:v>77.000000000000554</c:v>
                </c:pt>
                <c:pt idx="385">
                  <c:v>77.200000000000557</c:v>
                </c:pt>
                <c:pt idx="386">
                  <c:v>77.40000000000056</c:v>
                </c:pt>
                <c:pt idx="387">
                  <c:v>77.600000000000563</c:v>
                </c:pt>
                <c:pt idx="388">
                  <c:v>77.800000000000566</c:v>
                </c:pt>
                <c:pt idx="389">
                  <c:v>78.000000000000568</c:v>
                </c:pt>
                <c:pt idx="390">
                  <c:v>78.200000000000571</c:v>
                </c:pt>
                <c:pt idx="391">
                  <c:v>78.400000000000574</c:v>
                </c:pt>
                <c:pt idx="392">
                  <c:v>78.600000000000577</c:v>
                </c:pt>
                <c:pt idx="393">
                  <c:v>78.80000000000058</c:v>
                </c:pt>
                <c:pt idx="394">
                  <c:v>79.000000000000583</c:v>
                </c:pt>
                <c:pt idx="395">
                  <c:v>79.200000000000585</c:v>
                </c:pt>
                <c:pt idx="396">
                  <c:v>79.400000000000588</c:v>
                </c:pt>
                <c:pt idx="397">
                  <c:v>79.600000000000591</c:v>
                </c:pt>
                <c:pt idx="398">
                  <c:v>79.800000000000594</c:v>
                </c:pt>
                <c:pt idx="399">
                  <c:v>80.000000000000597</c:v>
                </c:pt>
                <c:pt idx="400">
                  <c:v>80.2000000000006</c:v>
                </c:pt>
                <c:pt idx="401">
                  <c:v>80.400000000000603</c:v>
                </c:pt>
                <c:pt idx="402">
                  <c:v>80.600000000000605</c:v>
                </c:pt>
                <c:pt idx="403">
                  <c:v>80.800000000000608</c:v>
                </c:pt>
                <c:pt idx="404">
                  <c:v>81.000000000000611</c:v>
                </c:pt>
                <c:pt idx="405">
                  <c:v>81.200000000000614</c:v>
                </c:pt>
                <c:pt idx="406">
                  <c:v>81.400000000000617</c:v>
                </c:pt>
                <c:pt idx="407">
                  <c:v>81.60000000000062</c:v>
                </c:pt>
                <c:pt idx="408">
                  <c:v>81.800000000000622</c:v>
                </c:pt>
                <c:pt idx="409">
                  <c:v>82.000000000000625</c:v>
                </c:pt>
                <c:pt idx="410">
                  <c:v>82.200000000000628</c:v>
                </c:pt>
                <c:pt idx="411">
                  <c:v>82.400000000000631</c:v>
                </c:pt>
                <c:pt idx="412">
                  <c:v>82.600000000000634</c:v>
                </c:pt>
                <c:pt idx="413">
                  <c:v>82.800000000000637</c:v>
                </c:pt>
                <c:pt idx="414">
                  <c:v>83.000000000000639</c:v>
                </c:pt>
                <c:pt idx="415">
                  <c:v>83.200000000000642</c:v>
                </c:pt>
                <c:pt idx="416">
                  <c:v>83.400000000000645</c:v>
                </c:pt>
                <c:pt idx="417">
                  <c:v>83.600000000000648</c:v>
                </c:pt>
                <c:pt idx="418">
                  <c:v>83.800000000000651</c:v>
                </c:pt>
                <c:pt idx="419">
                  <c:v>84.000000000000654</c:v>
                </c:pt>
                <c:pt idx="420">
                  <c:v>84.200000000000657</c:v>
                </c:pt>
                <c:pt idx="421">
                  <c:v>84.400000000000659</c:v>
                </c:pt>
                <c:pt idx="422">
                  <c:v>84.600000000000662</c:v>
                </c:pt>
                <c:pt idx="423">
                  <c:v>84.800000000000665</c:v>
                </c:pt>
                <c:pt idx="424">
                  <c:v>85.000000000000668</c:v>
                </c:pt>
                <c:pt idx="425">
                  <c:v>85.200000000000671</c:v>
                </c:pt>
                <c:pt idx="426">
                  <c:v>85.400000000000674</c:v>
                </c:pt>
                <c:pt idx="427">
                  <c:v>85.600000000000676</c:v>
                </c:pt>
                <c:pt idx="428">
                  <c:v>85.800000000000679</c:v>
                </c:pt>
                <c:pt idx="429">
                  <c:v>86.000000000000682</c:v>
                </c:pt>
                <c:pt idx="430">
                  <c:v>86.200000000000685</c:v>
                </c:pt>
                <c:pt idx="431">
                  <c:v>86.400000000000688</c:v>
                </c:pt>
                <c:pt idx="432">
                  <c:v>86.600000000000691</c:v>
                </c:pt>
                <c:pt idx="433">
                  <c:v>86.800000000000693</c:v>
                </c:pt>
                <c:pt idx="434">
                  <c:v>87.000000000000696</c:v>
                </c:pt>
                <c:pt idx="435">
                  <c:v>87.200000000000699</c:v>
                </c:pt>
                <c:pt idx="436">
                  <c:v>87.400000000000702</c:v>
                </c:pt>
                <c:pt idx="437">
                  <c:v>87.600000000000705</c:v>
                </c:pt>
                <c:pt idx="438">
                  <c:v>87.800000000000708</c:v>
                </c:pt>
                <c:pt idx="439">
                  <c:v>88.000000000000711</c:v>
                </c:pt>
                <c:pt idx="440">
                  <c:v>88.200000000000713</c:v>
                </c:pt>
                <c:pt idx="441">
                  <c:v>88.400000000000716</c:v>
                </c:pt>
                <c:pt idx="442">
                  <c:v>88.600000000000719</c:v>
                </c:pt>
                <c:pt idx="443">
                  <c:v>88.800000000000722</c:v>
                </c:pt>
                <c:pt idx="444">
                  <c:v>89.000000000000725</c:v>
                </c:pt>
                <c:pt idx="445">
                  <c:v>89.200000000000728</c:v>
                </c:pt>
                <c:pt idx="446">
                  <c:v>89.40000000000073</c:v>
                </c:pt>
                <c:pt idx="447">
                  <c:v>89.600000000000733</c:v>
                </c:pt>
                <c:pt idx="448">
                  <c:v>89.800000000000736</c:v>
                </c:pt>
                <c:pt idx="449">
                  <c:v>90.000000000000739</c:v>
                </c:pt>
                <c:pt idx="450">
                  <c:v>90.200000000000742</c:v>
                </c:pt>
                <c:pt idx="451">
                  <c:v>90.400000000000745</c:v>
                </c:pt>
                <c:pt idx="452">
                  <c:v>90.600000000000747</c:v>
                </c:pt>
                <c:pt idx="453">
                  <c:v>90.80000000000075</c:v>
                </c:pt>
                <c:pt idx="454">
                  <c:v>91.000000000000753</c:v>
                </c:pt>
                <c:pt idx="455">
                  <c:v>91.200000000000756</c:v>
                </c:pt>
                <c:pt idx="456">
                  <c:v>91.400000000000759</c:v>
                </c:pt>
                <c:pt idx="457">
                  <c:v>91.600000000000762</c:v>
                </c:pt>
                <c:pt idx="458">
                  <c:v>91.800000000000765</c:v>
                </c:pt>
                <c:pt idx="459">
                  <c:v>92.000000000000767</c:v>
                </c:pt>
                <c:pt idx="460">
                  <c:v>92.20000000000077</c:v>
                </c:pt>
                <c:pt idx="461">
                  <c:v>92.400000000000773</c:v>
                </c:pt>
                <c:pt idx="462">
                  <c:v>92.600000000000776</c:v>
                </c:pt>
                <c:pt idx="463">
                  <c:v>92.800000000000779</c:v>
                </c:pt>
                <c:pt idx="464">
                  <c:v>93.000000000000782</c:v>
                </c:pt>
                <c:pt idx="465">
                  <c:v>93.200000000000784</c:v>
                </c:pt>
                <c:pt idx="466">
                  <c:v>93.400000000000787</c:v>
                </c:pt>
                <c:pt idx="467">
                  <c:v>93.60000000000079</c:v>
                </c:pt>
                <c:pt idx="468">
                  <c:v>93.800000000000793</c:v>
                </c:pt>
                <c:pt idx="469">
                  <c:v>94.000000000000796</c:v>
                </c:pt>
                <c:pt idx="470">
                  <c:v>94.200000000000799</c:v>
                </c:pt>
                <c:pt idx="471">
                  <c:v>94.400000000000801</c:v>
                </c:pt>
                <c:pt idx="472">
                  <c:v>94.600000000000804</c:v>
                </c:pt>
                <c:pt idx="473">
                  <c:v>94.800000000000807</c:v>
                </c:pt>
                <c:pt idx="474">
                  <c:v>95.00000000000081</c:v>
                </c:pt>
                <c:pt idx="475">
                  <c:v>95.200000000000813</c:v>
                </c:pt>
                <c:pt idx="476">
                  <c:v>95.400000000000816</c:v>
                </c:pt>
                <c:pt idx="477">
                  <c:v>95.600000000000819</c:v>
                </c:pt>
                <c:pt idx="478">
                  <c:v>95.800000000000821</c:v>
                </c:pt>
                <c:pt idx="479">
                  <c:v>96.000000000000824</c:v>
                </c:pt>
                <c:pt idx="480">
                  <c:v>96.200000000000827</c:v>
                </c:pt>
                <c:pt idx="481">
                  <c:v>96.40000000000083</c:v>
                </c:pt>
                <c:pt idx="482">
                  <c:v>96.600000000000833</c:v>
                </c:pt>
                <c:pt idx="483">
                  <c:v>96.800000000000836</c:v>
                </c:pt>
                <c:pt idx="484">
                  <c:v>97.000000000000838</c:v>
                </c:pt>
                <c:pt idx="485">
                  <c:v>97.200000000000841</c:v>
                </c:pt>
                <c:pt idx="486">
                  <c:v>97.400000000000844</c:v>
                </c:pt>
                <c:pt idx="487">
                  <c:v>97.600000000000847</c:v>
                </c:pt>
                <c:pt idx="488">
                  <c:v>97.80000000000085</c:v>
                </c:pt>
                <c:pt idx="489">
                  <c:v>98.000000000000853</c:v>
                </c:pt>
                <c:pt idx="490">
                  <c:v>98.200000000000855</c:v>
                </c:pt>
                <c:pt idx="491">
                  <c:v>98.400000000000858</c:v>
                </c:pt>
                <c:pt idx="492">
                  <c:v>98.600000000000861</c:v>
                </c:pt>
                <c:pt idx="493">
                  <c:v>98.800000000000864</c:v>
                </c:pt>
                <c:pt idx="494">
                  <c:v>99.000000000000867</c:v>
                </c:pt>
                <c:pt idx="495">
                  <c:v>99.20000000000087</c:v>
                </c:pt>
                <c:pt idx="496">
                  <c:v>99.400000000000873</c:v>
                </c:pt>
                <c:pt idx="497">
                  <c:v>99.600000000000875</c:v>
                </c:pt>
                <c:pt idx="498">
                  <c:v>99.800000000000878</c:v>
                </c:pt>
                <c:pt idx="499">
                  <c:v>100.00000000000088</c:v>
                </c:pt>
                <c:pt idx="500">
                  <c:v>100.20000000000088</c:v>
                </c:pt>
                <c:pt idx="501">
                  <c:v>100.40000000000089</c:v>
                </c:pt>
                <c:pt idx="502">
                  <c:v>100.60000000000089</c:v>
                </c:pt>
                <c:pt idx="503">
                  <c:v>100.80000000000089</c:v>
                </c:pt>
                <c:pt idx="504">
                  <c:v>101.0000000000009</c:v>
                </c:pt>
                <c:pt idx="505">
                  <c:v>101.2000000000009</c:v>
                </c:pt>
                <c:pt idx="506">
                  <c:v>101.4000000000009</c:v>
                </c:pt>
                <c:pt idx="507">
                  <c:v>101.6000000000009</c:v>
                </c:pt>
                <c:pt idx="508">
                  <c:v>101.80000000000091</c:v>
                </c:pt>
                <c:pt idx="509">
                  <c:v>102.00000000000091</c:v>
                </c:pt>
                <c:pt idx="510">
                  <c:v>102.20000000000091</c:v>
                </c:pt>
                <c:pt idx="511">
                  <c:v>102.40000000000092</c:v>
                </c:pt>
                <c:pt idx="512">
                  <c:v>102.60000000000092</c:v>
                </c:pt>
                <c:pt idx="513">
                  <c:v>102.80000000000092</c:v>
                </c:pt>
                <c:pt idx="514">
                  <c:v>103.00000000000092</c:v>
                </c:pt>
                <c:pt idx="515">
                  <c:v>103.20000000000093</c:v>
                </c:pt>
                <c:pt idx="516">
                  <c:v>103.40000000000093</c:v>
                </c:pt>
                <c:pt idx="517">
                  <c:v>103.60000000000093</c:v>
                </c:pt>
                <c:pt idx="518">
                  <c:v>103.80000000000094</c:v>
                </c:pt>
                <c:pt idx="519">
                  <c:v>104.00000000000094</c:v>
                </c:pt>
                <c:pt idx="520">
                  <c:v>104.20000000000094</c:v>
                </c:pt>
                <c:pt idx="521">
                  <c:v>104.40000000000094</c:v>
                </c:pt>
                <c:pt idx="522">
                  <c:v>104.60000000000095</c:v>
                </c:pt>
                <c:pt idx="523">
                  <c:v>104.80000000000095</c:v>
                </c:pt>
                <c:pt idx="524">
                  <c:v>105.00000000000095</c:v>
                </c:pt>
                <c:pt idx="525">
                  <c:v>105.20000000000095</c:v>
                </c:pt>
                <c:pt idx="526">
                  <c:v>105.40000000000096</c:v>
                </c:pt>
                <c:pt idx="527">
                  <c:v>105.60000000000096</c:v>
                </c:pt>
                <c:pt idx="528">
                  <c:v>105.80000000000096</c:v>
                </c:pt>
                <c:pt idx="529">
                  <c:v>106.00000000000097</c:v>
                </c:pt>
                <c:pt idx="530">
                  <c:v>106.20000000000097</c:v>
                </c:pt>
                <c:pt idx="531">
                  <c:v>106.40000000000097</c:v>
                </c:pt>
                <c:pt idx="532">
                  <c:v>106.60000000000097</c:v>
                </c:pt>
                <c:pt idx="533">
                  <c:v>106.80000000000098</c:v>
                </c:pt>
                <c:pt idx="534">
                  <c:v>107.00000000000098</c:v>
                </c:pt>
                <c:pt idx="535">
                  <c:v>107.20000000000098</c:v>
                </c:pt>
                <c:pt idx="536">
                  <c:v>107.40000000000099</c:v>
                </c:pt>
                <c:pt idx="537">
                  <c:v>107.60000000000099</c:v>
                </c:pt>
                <c:pt idx="538">
                  <c:v>107.80000000000099</c:v>
                </c:pt>
                <c:pt idx="539">
                  <c:v>108.00000000000099</c:v>
                </c:pt>
                <c:pt idx="540">
                  <c:v>108.200000000001</c:v>
                </c:pt>
                <c:pt idx="541">
                  <c:v>108.400000000001</c:v>
                </c:pt>
                <c:pt idx="542">
                  <c:v>108.600000000001</c:v>
                </c:pt>
                <c:pt idx="543">
                  <c:v>108.80000000000101</c:v>
                </c:pt>
                <c:pt idx="544">
                  <c:v>109.00000000000101</c:v>
                </c:pt>
                <c:pt idx="545">
                  <c:v>109.20000000000101</c:v>
                </c:pt>
                <c:pt idx="546">
                  <c:v>109.40000000000101</c:v>
                </c:pt>
                <c:pt idx="547">
                  <c:v>109.60000000000102</c:v>
                </c:pt>
                <c:pt idx="548">
                  <c:v>109.80000000000102</c:v>
                </c:pt>
                <c:pt idx="549">
                  <c:v>110.00000000000102</c:v>
                </c:pt>
                <c:pt idx="550">
                  <c:v>110.20000000000103</c:v>
                </c:pt>
              </c:numCache>
            </c:numRef>
          </c:xVal>
          <c:yVal>
            <c:numRef>
              <c:f>'Infectino risk Fig2d'!$D$60:$D$610</c:f>
              <c:numCache>
                <c:formatCode>0.0000</c:formatCode>
                <c:ptCount val="551"/>
                <c:pt idx="0">
                  <c:v>0.94444444529055438</c:v>
                </c:pt>
                <c:pt idx="1">
                  <c:v>0.91666717868436276</c:v>
                </c:pt>
                <c:pt idx="2">
                  <c:v>0.88890260108934294</c:v>
                </c:pt>
                <c:pt idx="3">
                  <c:v>0.86121480358449676</c:v>
                </c:pt>
                <c:pt idx="4">
                  <c:v>0.83374645869611108</c:v>
                </c:pt>
                <c:pt idx="5">
                  <c:v>0.80669130115006582</c:v>
                </c:pt>
                <c:pt idx="6">
                  <c:v>0.78024644367516505</c:v>
                </c:pt>
                <c:pt idx="7">
                  <c:v>0.75457890972218356</c:v>
                </c:pt>
                <c:pt idx="8">
                  <c:v>0.72981214512424797</c:v>
                </c:pt>
                <c:pt idx="9">
                  <c:v>0.70602589051140408</c:v>
                </c:pt>
                <c:pt idx="10">
                  <c:v>0.68326235612262132</c:v>
                </c:pt>
                <c:pt idx="11">
                  <c:v>0.66153424785458137</c:v>
                </c:pt>
                <c:pt idx="12">
                  <c:v>0.64083244494085423</c:v>
                </c:pt>
                <c:pt idx="13">
                  <c:v>0.62113248053725512</c:v>
                </c:pt>
                <c:pt idx="14">
                  <c:v>0.60239965536082851</c:v>
                </c:pt>
                <c:pt idx="15">
                  <c:v>0.58459290563375788</c:v>
                </c:pt>
                <c:pt idx="16">
                  <c:v>0.5676676416183063</c:v>
                </c:pt>
                <c:pt idx="17">
                  <c:v>0.55157777934608765</c:v>
                </c:pt>
                <c:pt idx="18">
                  <c:v>0.53627716012310356</c:v>
                </c:pt>
                <c:pt idx="19">
                  <c:v>0.52172051541963882</c:v>
                </c:pt>
                <c:pt idx="20">
                  <c:v>0.50786409953592282</c:v>
                </c:pt>
                <c:pt idx="21">
                  <c:v>0.50118532374665969</c:v>
                </c:pt>
                <c:pt idx="22">
                  <c:v>0.49466608268183865</c:v>
                </c:pt>
                <c:pt idx="23">
                  <c:v>0.48208677343228645</c:v>
                </c:pt>
                <c:pt idx="24">
                  <c:v>0.47008872130702894</c:v>
                </c:pt>
                <c:pt idx="25">
                  <c:v>0.45863673650099046</c:v>
                </c:pt>
                <c:pt idx="26">
                  <c:v>0.44769785358679504</c:v>
                </c:pt>
                <c:pt idx="27">
                  <c:v>0.437241258489661</c:v>
                </c:pt>
                <c:pt idx="28">
                  <c:v>0.42723819252385353</c:v>
                </c:pt>
                <c:pt idx="29">
                  <c:v>0.41766184326016831</c:v>
                </c:pt>
                <c:pt idx="30">
                  <c:v>0.40848722907258284</c:v>
                </c:pt>
                <c:pt idx="31">
                  <c:v>0.39969108209631077</c:v>
                </c:pt>
                <c:pt idx="32">
                  <c:v>0.39125173280256531</c:v>
                </c:pt>
                <c:pt idx="33">
                  <c:v>0.38314899829817606</c:v>
                </c:pt>
                <c:pt idx="34">
                  <c:v>0.37536407567419217</c:v>
                </c:pt>
                <c:pt idx="35">
                  <c:v>0.36787944117144222</c:v>
                </c:pt>
                <c:pt idx="36">
                  <c:v>0.360678755540353</c:v>
                </c:pt>
                <c:pt idx="37">
                  <c:v>0.35374677570167623</c:v>
                </c:pt>
                <c:pt idx="38">
                  <c:v>0.34706927263085374</c:v>
                </c:pt>
                <c:pt idx="39">
                  <c:v>0.34063295526733217</c:v>
                </c:pt>
                <c:pt idx="40">
                  <c:v>0.3344254001734962</c:v>
                </c:pt>
                <c:pt idx="41">
                  <c:v>0.32843498662310822</c:v>
                </c:pt>
                <c:pt idx="42">
                  <c:v>0.32265083677681272</c:v>
                </c:pt>
                <c:pt idx="43">
                  <c:v>0.31706276059553595</c:v>
                </c:pt>
                <c:pt idx="44">
                  <c:v>0.31166120514652695</c:v>
                </c:pt>
                <c:pt idx="45">
                  <c:v>0.30643720796774165</c:v>
                </c:pt>
                <c:pt idx="46">
                  <c:v>0.301382354171703</c:v>
                </c:pt>
                <c:pt idx="47">
                  <c:v>0.2964887369880197</c:v>
                </c:pt>
                <c:pt idx="48">
                  <c:v>0.29174892146311593</c:v>
                </c:pt>
                <c:pt idx="49">
                  <c:v>0.2871559110555163</c:v>
                </c:pt>
                <c:pt idx="50">
                  <c:v>0.28270311688460137</c:v>
                </c:pt>
                <c:pt idx="51">
                  <c:v>0.27838432940971247</c:v>
                </c:pt>
                <c:pt idx="52">
                  <c:v>0.2741936923345546</c:v>
                </c:pt>
                <c:pt idx="53">
                  <c:v>0.27012567854888814</c:v>
                </c:pt>
                <c:pt idx="54">
                  <c:v>0.26617506793541434</c:v>
                </c:pt>
                <c:pt idx="55">
                  <c:v>0.26233692688454657</c:v>
                </c:pt>
                <c:pt idx="56">
                  <c:v>0.25860658937340375</c:v>
                </c:pt>
                <c:pt idx="57">
                  <c:v>0.25497963947792168</c:v>
                </c:pt>
                <c:pt idx="58">
                  <c:v>0.25145189519848821</c:v>
                </c:pt>
                <c:pt idx="59">
                  <c:v>0.24801939349004432</c:v>
                </c:pt>
                <c:pt idx="60">
                  <c:v>0.24467837639720524</c:v>
                </c:pt>
                <c:pt idx="61">
                  <c:v>0.24142527820372117</c:v>
                </c:pt>
                <c:pt idx="62">
                  <c:v>0.2382567135135788</c:v>
                </c:pt>
                <c:pt idx="63">
                  <c:v>0.2351694661883077</c:v>
                </c:pt>
                <c:pt idx="64">
                  <c:v>0.23216047907165838</c:v>
                </c:pt>
                <c:pt idx="65">
                  <c:v>0.22922684443881769</c:v>
                </c:pt>
                <c:pt idx="66">
                  <c:v>0.22636579511278554</c:v>
                </c:pt>
                <c:pt idx="67">
                  <c:v>0.22357469619548997</c:v>
                </c:pt>
                <c:pt idx="68">
                  <c:v>0.22085103736572032</c:v>
                </c:pt>
                <c:pt idx="69">
                  <c:v>0.21819242570005193</c:v>
                </c:pt>
                <c:pt idx="70">
                  <c:v>0.21559657897665541</c:v>
                </c:pt>
                <c:pt idx="71">
                  <c:v>0.21306131942526696</c:v>
                </c:pt>
                <c:pt idx="72">
                  <c:v>0.21058456788967028</c:v>
                </c:pt>
                <c:pt idx="73">
                  <c:v>0.20816433837184145</c:v>
                </c:pt>
                <c:pt idx="74">
                  <c:v>0.20579873292946027</c:v>
                </c:pt>
                <c:pt idx="75">
                  <c:v>0.20348593690080596</c:v>
                </c:pt>
                <c:pt idx="76">
                  <c:v>0.20122421443317573</c:v>
                </c:pt>
                <c:pt idx="77">
                  <c:v>0.19901190429289306</c:v>
                </c:pt>
                <c:pt idx="78">
                  <c:v>0.19684741593672839</c:v>
                </c:pt>
                <c:pt idx="79">
                  <c:v>0.19472922582616303</c:v>
                </c:pt>
                <c:pt idx="80">
                  <c:v>0.19265587396739814</c:v>
                </c:pt>
                <c:pt idx="81">
                  <c:v>0.1906259606613403</c:v>
                </c:pt>
                <c:pt idx="82">
                  <c:v>0.1886381434490354</c:v>
                </c:pt>
                <c:pt idx="83">
                  <c:v>0.18669113423912997</c:v>
                </c:pt>
                <c:pt idx="84">
                  <c:v>0.18478369660497806</c:v>
                </c:pt>
                <c:pt idx="85">
                  <c:v>0.18291464323994355</c:v>
                </c:pt>
                <c:pt idx="86">
                  <c:v>0.1810828335603174</c:v>
                </c:pt>
                <c:pt idx="87">
                  <c:v>0.17928717144605566</c:v>
                </c:pt>
                <c:pt idx="88">
                  <c:v>0.17752660311027368</c:v>
                </c:pt>
                <c:pt idx="89">
                  <c:v>0.17580011508909843</c:v>
                </c:pt>
                <c:pt idx="90">
                  <c:v>0.17410673234409102</c:v>
                </c:pt>
                <c:pt idx="91">
                  <c:v>0.17244551647002193</c:v>
                </c:pt>
                <c:pt idx="92">
                  <c:v>0.17081556400129361</c:v>
                </c:pt>
                <c:pt idx="93">
                  <c:v>0.16921600481079047</c:v>
                </c:pt>
                <c:pt idx="94">
                  <c:v>0.16764600059536516</c:v>
                </c:pt>
                <c:pt idx="95">
                  <c:v>0.16610474344259274</c:v>
                </c:pt>
                <c:pt idx="96">
                  <c:v>0.16459145447378265</c:v>
                </c:pt>
                <c:pt idx="97">
                  <c:v>0.16310538255859419</c:v>
                </c:pt>
                <c:pt idx="98">
                  <c:v>0.16164580309691667</c:v>
                </c:pt>
                <c:pt idx="99">
                  <c:v>0.16021201686397546</c:v>
                </c:pt>
                <c:pt idx="100">
                  <c:v>0.15880334891488701</c:v>
                </c:pt>
                <c:pt idx="101">
                  <c:v>0.15741914754515407</c:v>
                </c:pt>
                <c:pt idx="102">
                  <c:v>0.15605878330381528</c:v>
                </c:pt>
                <c:pt idx="103">
                  <c:v>0.15472164805617838</c:v>
                </c:pt>
                <c:pt idx="104">
                  <c:v>0.15340715409328287</c:v>
                </c:pt>
                <c:pt idx="105">
                  <c:v>0.15211473328540026</c:v>
                </c:pt>
                <c:pt idx="106">
                  <c:v>0.15084383627707665</c:v>
                </c:pt>
                <c:pt idx="107">
                  <c:v>0.14959393172136792</c:v>
                </c:pt>
                <c:pt idx="108">
                  <c:v>0.14836450555106917</c:v>
                </c:pt>
                <c:pt idx="109">
                  <c:v>0.14715506028488545</c:v>
                </c:pt>
                <c:pt idx="110">
                  <c:v>0.14596511436661275</c:v>
                </c:pt>
                <c:pt idx="111">
                  <c:v>0.14479420153552147</c:v>
                </c:pt>
                <c:pt idx="112">
                  <c:v>0.14364187022624475</c:v>
                </c:pt>
                <c:pt idx="113">
                  <c:v>0.14250768299657801</c:v>
                </c:pt>
                <c:pt idx="114">
                  <c:v>0.14139121598169824</c:v>
                </c:pt>
                <c:pt idx="115">
                  <c:v>0.14029205837339187</c:v>
                </c:pt>
                <c:pt idx="116">
                  <c:v>0.1392098119229751</c:v>
                </c:pt>
                <c:pt idx="117">
                  <c:v>0.13814409046665999</c:v>
                </c:pt>
                <c:pt idx="118">
                  <c:v>0.1370945194722023</c:v>
                </c:pt>
                <c:pt idx="119">
                  <c:v>0.13606073560572662</c:v>
                </c:pt>
                <c:pt idx="120">
                  <c:v>0.13504238631769638</c:v>
                </c:pt>
                <c:pt idx="121">
                  <c:v>0.13403912944705165</c:v>
                </c:pt>
                <c:pt idx="122">
                  <c:v>0.13305063284259167</c:v>
                </c:pt>
                <c:pt idx="123">
                  <c:v>0.13207657400074424</c:v>
                </c:pt>
                <c:pt idx="124">
                  <c:v>0.13111663971889365</c:v>
                </c:pt>
                <c:pt idx="125">
                  <c:v>0.13017052576350097</c:v>
                </c:pt>
                <c:pt idx="126">
                  <c:v>0.12923793655228955</c:v>
                </c:pt>
                <c:pt idx="127">
                  <c:v>0.12831858484980396</c:v>
                </c:pt>
                <c:pt idx="128">
                  <c:v>0.12741219147569471</c:v>
                </c:pt>
                <c:pt idx="129">
                  <c:v>0.12651848502511365</c:v>
                </c:pt>
                <c:pt idx="130">
                  <c:v>0.12563720160064373</c:v>
                </c:pt>
                <c:pt idx="131">
                  <c:v>0.12476808455520405</c:v>
                </c:pt>
                <c:pt idx="132">
                  <c:v>0.1239108842454224</c:v>
                </c:pt>
                <c:pt idx="133">
                  <c:v>0.12306535779497529</c:v>
                </c:pt>
                <c:pt idx="134">
                  <c:v>0.12223126886743263</c:v>
                </c:pt>
                <c:pt idx="135">
                  <c:v>0.12140838744816895</c:v>
                </c:pt>
                <c:pt idx="136">
                  <c:v>0.12059648963491365</c:v>
                </c:pt>
                <c:pt idx="137">
                  <c:v>0.11979535743655945</c:v>
                </c:pt>
                <c:pt idx="138">
                  <c:v>0.1190047785798386</c:v>
                </c:pt>
                <c:pt idx="139">
                  <c:v>0.11822454632351953</c:v>
                </c:pt>
                <c:pt idx="140">
                  <c:v>0.1174544592797836</c:v>
                </c:pt>
                <c:pt idx="141">
                  <c:v>0.11669432124246015</c:v>
                </c:pt>
                <c:pt idx="142">
                  <c:v>0.1159439410218176</c:v>
                </c:pt>
                <c:pt idx="143">
                  <c:v>0.11520313228561985</c:v>
                </c:pt>
                <c:pt idx="144">
                  <c:v>0.11447171340617079</c:v>
                </c:pt>
                <c:pt idx="145">
                  <c:v>0.11374950731309452</c:v>
                </c:pt>
                <c:pt idx="146">
                  <c:v>0.11303634135158913</c:v>
                </c:pt>
                <c:pt idx="147">
                  <c:v>0.11233204714593381</c:v>
                </c:pt>
                <c:pt idx="148">
                  <c:v>0.11163646046801146</c:v>
                </c:pt>
                <c:pt idx="149">
                  <c:v>0.11094942111063932</c:v>
                </c:pt>
                <c:pt idx="150">
                  <c:v>0.11027077276550667</c:v>
                </c:pt>
                <c:pt idx="151">
                  <c:v>0.10960036290551822</c:v>
                </c:pt>
                <c:pt idx="152">
                  <c:v>0.10893804267136764</c:v>
                </c:pt>
                <c:pt idx="153">
                  <c:v>0.10828366676215917</c:v>
                </c:pt>
                <c:pt idx="154">
                  <c:v>0.107637093329912</c:v>
                </c:pt>
                <c:pt idx="155">
                  <c:v>0.10699818387778903</c:v>
                </c:pt>
                <c:pt idx="156">
                  <c:v>0.10636680316189728</c:v>
                </c:pt>
                <c:pt idx="157">
                  <c:v>0.10574281909651195</c:v>
                </c:pt>
                <c:pt idx="158">
                  <c:v>0.10512610266259326</c:v>
                </c:pt>
                <c:pt idx="159">
                  <c:v>0.10451652781945397</c:v>
                </c:pt>
                <c:pt idx="160">
                  <c:v>0.10391397141945891</c:v>
                </c:pt>
                <c:pt idx="161">
                  <c:v>0.10331831312563644</c:v>
                </c:pt>
                <c:pt idx="162">
                  <c:v>0.10272943533207957</c:v>
                </c:pt>
                <c:pt idx="163">
                  <c:v>0.10214722308703672</c:v>
                </c:pt>
                <c:pt idx="164">
                  <c:v>0.10157156401857848</c:v>
                </c:pt>
                <c:pt idx="165">
                  <c:v>0.10100234826274779</c:v>
                </c:pt>
                <c:pt idx="166">
                  <c:v>0.10043946839409124</c:v>
                </c:pt>
                <c:pt idx="167">
                  <c:v>9.9882819358483532E-2</c:v>
                </c:pt>
                <c:pt idx="168">
                  <c:v>9.9332298408158937E-2</c:v>
                </c:pt>
                <c:pt idx="169">
                  <c:v>9.8787805038859422E-2</c:v>
                </c:pt>
                <c:pt idx="170">
                  <c:v>9.8249240929027315E-2</c:v>
                </c:pt>
                <c:pt idx="171">
                  <c:v>9.7716509880960034E-2</c:v>
                </c:pt>
                <c:pt idx="172">
                  <c:v>9.7189517763856648E-2</c:v>
                </c:pt>
                <c:pt idx="173">
                  <c:v>9.6668172458682422E-2</c:v>
                </c:pt>
                <c:pt idx="174">
                  <c:v>9.6152383804787189E-2</c:v>
                </c:pt>
                <c:pt idx="175">
                  <c:v>9.5642063548214695E-2</c:v>
                </c:pt>
                <c:pt idx="176">
                  <c:v>9.5137125291632652E-2</c:v>
                </c:pt>
                <c:pt idx="177">
                  <c:v>9.4637484445834086E-2</c:v>
                </c:pt>
                <c:pt idx="178">
                  <c:v>9.4143058182749151E-2</c:v>
                </c:pt>
                <c:pt idx="179">
                  <c:v>9.3653765389909216E-2</c:v>
                </c:pt>
                <c:pt idx="180">
                  <c:v>9.3169526626317056E-2</c:v>
                </c:pt>
                <c:pt idx="181">
                  <c:v>9.2690264079669293E-2</c:v>
                </c:pt>
                <c:pt idx="182">
                  <c:v>9.2215901524885124E-2</c:v>
                </c:pt>
                <c:pt idx="183">
                  <c:v>9.1746364283893822E-2</c:v>
                </c:pt>
                <c:pt idx="184">
                  <c:v>9.1281579186636042E-2</c:v>
                </c:pt>
                <c:pt idx="185">
                  <c:v>9.0821474533237079E-2</c:v>
                </c:pt>
                <c:pt idx="186">
                  <c:v>9.0365980057312778E-2</c:v>
                </c:pt>
                <c:pt idx="187">
                  <c:v>8.9915026890368455E-2</c:v>
                </c:pt>
                <c:pt idx="188">
                  <c:v>8.9468547527249864E-2</c:v>
                </c:pt>
                <c:pt idx="189">
                  <c:v>8.9026475792613025E-2</c:v>
                </c:pt>
                <c:pt idx="190">
                  <c:v>8.858874680837836E-2</c:v>
                </c:pt>
                <c:pt idx="191">
                  <c:v>8.8155296962135199E-2</c:v>
                </c:pt>
                <c:pt idx="192">
                  <c:v>8.7726063876462868E-2</c:v>
                </c:pt>
                <c:pt idx="193">
                  <c:v>8.7300986379138634E-2</c:v>
                </c:pt>
                <c:pt idx="194">
                  <c:v>8.6880004474205297E-2</c:v>
                </c:pt>
                <c:pt idx="195">
                  <c:v>8.6463059313862001E-2</c:v>
                </c:pt>
                <c:pt idx="196">
                  <c:v>8.6050093171165187E-2</c:v>
                </c:pt>
                <c:pt idx="197">
                  <c:v>8.5641049413492709E-2</c:v>
                </c:pt>
                <c:pt idx="198">
                  <c:v>8.5235872476768226E-2</c:v>
                </c:pt>
                <c:pt idx="199">
                  <c:v>8.4834507840400031E-2</c:v>
                </c:pt>
                <c:pt idx="200">
                  <c:v>8.4436902002930969E-2</c:v>
                </c:pt>
                <c:pt idx="201">
                  <c:v>8.4043002458356275E-2</c:v>
                </c:pt>
                <c:pt idx="202">
                  <c:v>8.3652757673108424E-2</c:v>
                </c:pt>
                <c:pt idx="203">
                  <c:v>8.3266117063665934E-2</c:v>
                </c:pt>
                <c:pt idx="204">
                  <c:v>8.2883030974786553E-2</c:v>
                </c:pt>
                <c:pt idx="205">
                  <c:v>8.2503450658330868E-2</c:v>
                </c:pt>
                <c:pt idx="206">
                  <c:v>8.2127328252663001E-2</c:v>
                </c:pt>
                <c:pt idx="207">
                  <c:v>8.1754616762610643E-2</c:v>
                </c:pt>
                <c:pt idx="208">
                  <c:v>8.1385270039963653E-2</c:v>
                </c:pt>
                <c:pt idx="209">
                  <c:v>8.1019242764499677E-2</c:v>
                </c:pt>
                <c:pt idx="210">
                  <c:v>8.0656490425513483E-2</c:v>
                </c:pt>
                <c:pt idx="211">
                  <c:v>8.0296969303840005E-2</c:v>
                </c:pt>
                <c:pt idx="212">
                  <c:v>7.9940636454355896E-2</c:v>
                </c:pt>
                <c:pt idx="213">
                  <c:v>7.9587449688935941E-2</c:v>
                </c:pt>
                <c:pt idx="214">
                  <c:v>7.923736755986599E-2</c:v>
                </c:pt>
                <c:pt idx="215">
                  <c:v>7.8890349343684552E-2</c:v>
                </c:pt>
                <c:pt idx="216">
                  <c:v>7.8546355025444714E-2</c:v>
                </c:pt>
                <c:pt idx="217">
                  <c:v>7.8205345283389516E-2</c:v>
                </c:pt>
                <c:pt idx="218">
                  <c:v>7.7867281474014893E-2</c:v>
                </c:pt>
                <c:pt idx="219">
                  <c:v>7.7532125617525982E-2</c:v>
                </c:pt>
                <c:pt idx="220">
                  <c:v>7.7199840383657237E-2</c:v>
                </c:pt>
                <c:pt idx="221">
                  <c:v>7.68703890778617E-2</c:v>
                </c:pt>
                <c:pt idx="222">
                  <c:v>7.654373562784389E-2</c:v>
                </c:pt>
                <c:pt idx="223">
                  <c:v>7.6219844570439177E-2</c:v>
                </c:pt>
                <c:pt idx="224">
                  <c:v>7.5898681038820914E-2</c:v>
                </c:pt>
                <c:pt idx="225">
                  <c:v>7.5580210750025634E-2</c:v>
                </c:pt>
                <c:pt idx="226">
                  <c:v>7.5264399992796882E-2</c:v>
                </c:pt>
                <c:pt idx="227">
                  <c:v>7.4951215615722711E-2</c:v>
                </c:pt>
                <c:pt idx="228">
                  <c:v>7.4640625015674589E-2</c:v>
                </c:pt>
                <c:pt idx="229">
                  <c:v>7.4332596126526207E-2</c:v>
                </c:pt>
                <c:pt idx="230">
                  <c:v>7.4027097408152498E-2</c:v>
                </c:pt>
                <c:pt idx="231">
                  <c:v>7.372409783569589E-2</c:v>
                </c:pt>
                <c:pt idx="232">
                  <c:v>7.3423566889095571E-2</c:v>
                </c:pt>
                <c:pt idx="233">
                  <c:v>7.3125474542868441E-2</c:v>
                </c:pt>
                <c:pt idx="234">
                  <c:v>7.2829791256141307E-2</c:v>
                </c:pt>
                <c:pt idx="235">
                  <c:v>7.253648796291845E-2</c:v>
                </c:pt>
                <c:pt idx="236">
                  <c:v>7.2245536062587212E-2</c:v>
                </c:pt>
                <c:pt idx="237">
                  <c:v>7.1956907410644422E-2</c:v>
                </c:pt>
                <c:pt idx="238">
                  <c:v>7.1670574309648516E-2</c:v>
                </c:pt>
                <c:pt idx="239">
                  <c:v>7.1386509500384832E-2</c:v>
                </c:pt>
                <c:pt idx="240">
                  <c:v>7.110468615324006E-2</c:v>
                </c:pt>
                <c:pt idx="241">
                  <c:v>7.08250778597731E-2</c:v>
                </c:pt>
                <c:pt idx="242">
                  <c:v>7.0547658624496079E-2</c:v>
                </c:pt>
                <c:pt idx="243">
                  <c:v>7.0272402856834559E-2</c:v>
                </c:pt>
                <c:pt idx="244">
                  <c:v>6.999928536328015E-2</c:v>
                </c:pt>
                <c:pt idx="245">
                  <c:v>6.9728281339727194E-2</c:v>
                </c:pt>
                <c:pt idx="246">
                  <c:v>6.9459366363981312E-2</c:v>
                </c:pt>
                <c:pt idx="247">
                  <c:v>6.9192516388441372E-2</c:v>
                </c:pt>
                <c:pt idx="248">
                  <c:v>6.8927707732950649E-2</c:v>
                </c:pt>
                <c:pt idx="249">
                  <c:v>6.8664917077812415E-2</c:v>
                </c:pt>
                <c:pt idx="250">
                  <c:v>6.8404121456956402E-2</c:v>
                </c:pt>
                <c:pt idx="251">
                  <c:v>6.8145298251270914E-2</c:v>
                </c:pt>
                <c:pt idx="252">
                  <c:v>6.7888425182075718E-2</c:v>
                </c:pt>
                <c:pt idx="253">
                  <c:v>6.7633480304748361E-2</c:v>
                </c:pt>
                <c:pt idx="254">
                  <c:v>6.7380442002486829E-2</c:v>
                </c:pt>
                <c:pt idx="255">
                  <c:v>6.7129288980217861E-2</c:v>
                </c:pt>
                <c:pt idx="256">
                  <c:v>6.6880000258637384E-2</c:v>
                </c:pt>
                <c:pt idx="257">
                  <c:v>6.6632555168379182E-2</c:v>
                </c:pt>
                <c:pt idx="258">
                  <c:v>6.6386933344322219E-2</c:v>
                </c:pt>
                <c:pt idx="259">
                  <c:v>6.6143114720008667E-2</c:v>
                </c:pt>
                <c:pt idx="260">
                  <c:v>6.5901079522198813E-2</c:v>
                </c:pt>
                <c:pt idx="261">
                  <c:v>6.5660808265535442E-2</c:v>
                </c:pt>
                <c:pt idx="262">
                  <c:v>6.5422281747326005E-2</c:v>
                </c:pt>
                <c:pt idx="263">
                  <c:v>6.5185481042440929E-2</c:v>
                </c:pt>
                <c:pt idx="264">
                  <c:v>6.4950387498315498E-2</c:v>
                </c:pt>
                <c:pt idx="265">
                  <c:v>6.4716982730069317E-2</c:v>
                </c:pt>
                <c:pt idx="266">
                  <c:v>6.4485248615717361E-2</c:v>
                </c:pt>
                <c:pt idx="267">
                  <c:v>6.4255167291497495E-2</c:v>
                </c:pt>
                <c:pt idx="268">
                  <c:v>6.4026721147282695E-2</c:v>
                </c:pt>
                <c:pt idx="269">
                  <c:v>6.3799892822105519E-2</c:v>
                </c:pt>
                <c:pt idx="270">
                  <c:v>6.357466519976307E-2</c:v>
                </c:pt>
                <c:pt idx="271">
                  <c:v>6.3351021404524643E-2</c:v>
                </c:pt>
                <c:pt idx="272">
                  <c:v>6.3128944796924991E-2</c:v>
                </c:pt>
                <c:pt idx="273">
                  <c:v>6.290841896964483E-2</c:v>
                </c:pt>
                <c:pt idx="274">
                  <c:v>6.2689427743481185E-2</c:v>
                </c:pt>
                <c:pt idx="275">
                  <c:v>6.247195516339743E-2</c:v>
                </c:pt>
                <c:pt idx="276">
                  <c:v>6.2255985494654498E-2</c:v>
                </c:pt>
                <c:pt idx="277">
                  <c:v>6.2041503219027905E-2</c:v>
                </c:pt>
                <c:pt idx="278">
                  <c:v>6.1828493031094722E-2</c:v>
                </c:pt>
                <c:pt idx="279">
                  <c:v>6.1616939834601814E-2</c:v>
                </c:pt>
                <c:pt idx="280">
                  <c:v>6.140682873890646E-2</c:v>
                </c:pt>
                <c:pt idx="281">
                  <c:v>6.1198145055490594E-2</c:v>
                </c:pt>
                <c:pt idx="282">
                  <c:v>6.0990874294540975E-2</c:v>
                </c:pt>
                <c:pt idx="283">
                  <c:v>6.0785002161606649E-2</c:v>
                </c:pt>
                <c:pt idx="284">
                  <c:v>6.0580514554316456E-2</c:v>
                </c:pt>
                <c:pt idx="285">
                  <c:v>6.0377397559165491E-2</c:v>
                </c:pt>
                <c:pt idx="286">
                  <c:v>6.017563744836707E-2</c:v>
                </c:pt>
                <c:pt idx="287">
                  <c:v>5.9975220676762753E-2</c:v>
                </c:pt>
                <c:pt idx="288">
                  <c:v>5.9776133878800208E-2</c:v>
                </c:pt>
                <c:pt idx="289">
                  <c:v>5.9578363865563699E-2</c:v>
                </c:pt>
                <c:pt idx="290">
                  <c:v>5.938189762187307E-2</c:v>
                </c:pt>
                <c:pt idx="291">
                  <c:v>5.9186722303426142E-2</c:v>
                </c:pt>
                <c:pt idx="292">
                  <c:v>5.8992825234010171E-2</c:v>
                </c:pt>
                <c:pt idx="293">
                  <c:v>5.8800193902763809E-2</c:v>
                </c:pt>
                <c:pt idx="294">
                  <c:v>5.8608815961483374E-2</c:v>
                </c:pt>
                <c:pt idx="295">
                  <c:v>5.8418679221997838E-2</c:v>
                </c:pt>
                <c:pt idx="296">
                  <c:v>5.8229771653580897E-2</c:v>
                </c:pt>
                <c:pt idx="297">
                  <c:v>5.8042081380418886E-2</c:v>
                </c:pt>
                <c:pt idx="298">
                  <c:v>5.7855596679127208E-2</c:v>
                </c:pt>
                <c:pt idx="299">
                  <c:v>5.7670305976312064E-2</c:v>
                </c:pt>
                <c:pt idx="300">
                  <c:v>5.7486197846184139E-2</c:v>
                </c:pt>
                <c:pt idx="301">
                  <c:v>5.730326100820915E-2</c:v>
                </c:pt>
                <c:pt idx="302">
                  <c:v>5.7121484324811234E-2</c:v>
                </c:pt>
                <c:pt idx="303">
                  <c:v>5.6940856799115869E-2</c:v>
                </c:pt>
                <c:pt idx="304">
                  <c:v>5.67613675727342E-2</c:v>
                </c:pt>
                <c:pt idx="305">
                  <c:v>5.6583005923592777E-2</c:v>
                </c:pt>
                <c:pt idx="306">
                  <c:v>5.6405761263802145E-2</c:v>
                </c:pt>
                <c:pt idx="307">
                  <c:v>5.6229623137563745E-2</c:v>
                </c:pt>
                <c:pt idx="308">
                  <c:v>5.6054581219118327E-2</c:v>
                </c:pt>
                <c:pt idx="309">
                  <c:v>5.5880625310731791E-2</c:v>
                </c:pt>
                <c:pt idx="310">
                  <c:v>5.5707745340715209E-2</c:v>
                </c:pt>
                <c:pt idx="311">
                  <c:v>5.5535931361487711E-2</c:v>
                </c:pt>
                <c:pt idx="312">
                  <c:v>5.536517354767112E-2</c:v>
                </c:pt>
                <c:pt idx="313">
                  <c:v>5.5195462194217781E-2</c:v>
                </c:pt>
                <c:pt idx="314">
                  <c:v>5.5026787714575365E-2</c:v>
                </c:pt>
                <c:pt idx="315">
                  <c:v>5.4859140638886528E-2</c:v>
                </c:pt>
                <c:pt idx="316">
                  <c:v>5.469251161221711E-2</c:v>
                </c:pt>
                <c:pt idx="317">
                  <c:v>5.4526891392819854E-2</c:v>
                </c:pt>
                <c:pt idx="318">
                  <c:v>5.4362270850429106E-2</c:v>
                </c:pt>
                <c:pt idx="319">
                  <c:v>5.4198640964583267E-2</c:v>
                </c:pt>
                <c:pt idx="320">
                  <c:v>5.4035992822983103E-2</c:v>
                </c:pt>
                <c:pt idx="321">
                  <c:v>5.3874317619872047E-2</c:v>
                </c:pt>
                <c:pt idx="322">
                  <c:v>5.3713606654453572E-2</c:v>
                </c:pt>
                <c:pt idx="323">
                  <c:v>5.3553851329327662E-2</c:v>
                </c:pt>
                <c:pt idx="324">
                  <c:v>5.3395043148965482E-2</c:v>
                </c:pt>
                <c:pt idx="325">
                  <c:v>5.3237173718202579E-2</c:v>
                </c:pt>
                <c:pt idx="326">
                  <c:v>5.308023474076129E-2</c:v>
                </c:pt>
                <c:pt idx="327">
                  <c:v>5.2924218017800118E-2</c:v>
                </c:pt>
                <c:pt idx="328">
                  <c:v>5.2769115446488879E-2</c:v>
                </c:pt>
                <c:pt idx="329">
                  <c:v>5.2614919018608264E-2</c:v>
                </c:pt>
                <c:pt idx="330">
                  <c:v>5.2461620819170718E-2</c:v>
                </c:pt>
                <c:pt idx="331">
                  <c:v>5.2309213025069523E-2</c:v>
                </c:pt>
                <c:pt idx="332">
                  <c:v>5.2157687903753636E-2</c:v>
                </c:pt>
                <c:pt idx="333">
                  <c:v>5.2007037811915957E-2</c:v>
                </c:pt>
                <c:pt idx="334">
                  <c:v>5.185725519421025E-2</c:v>
                </c:pt>
                <c:pt idx="335">
                  <c:v>5.1708332581996808E-2</c:v>
                </c:pt>
                <c:pt idx="336">
                  <c:v>5.1560262592093231E-2</c:v>
                </c:pt>
                <c:pt idx="337">
                  <c:v>5.1413037925563509E-2</c:v>
                </c:pt>
                <c:pt idx="338">
                  <c:v>5.1266651366517313E-2</c:v>
                </c:pt>
                <c:pt idx="339">
                  <c:v>5.1121095780930159E-2</c:v>
                </c:pt>
                <c:pt idx="340">
                  <c:v>5.0976364115491224E-2</c:v>
                </c:pt>
                <c:pt idx="341">
                  <c:v>5.0832449396462143E-2</c:v>
                </c:pt>
                <c:pt idx="342">
                  <c:v>5.0689344728559127E-2</c:v>
                </c:pt>
                <c:pt idx="343">
                  <c:v>5.0547043293853178E-2</c:v>
                </c:pt>
                <c:pt idx="344">
                  <c:v>5.0405538350687284E-2</c:v>
                </c:pt>
                <c:pt idx="345">
                  <c:v>5.0264823232617939E-2</c:v>
                </c:pt>
                <c:pt idx="346">
                  <c:v>5.0124891347362754E-2</c:v>
                </c:pt>
                <c:pt idx="347">
                  <c:v>4.9985736175777729E-2</c:v>
                </c:pt>
                <c:pt idx="348">
                  <c:v>4.984735127084472E-2</c:v>
                </c:pt>
                <c:pt idx="349">
                  <c:v>4.9709730256675355E-2</c:v>
                </c:pt>
                <c:pt idx="350">
                  <c:v>4.9572866827534368E-2</c:v>
                </c:pt>
                <c:pt idx="351">
                  <c:v>4.9436754746877476E-2</c:v>
                </c:pt>
                <c:pt idx="352">
                  <c:v>4.9301387846406253E-2</c:v>
                </c:pt>
                <c:pt idx="353">
                  <c:v>4.9166760025135758E-2</c:v>
                </c:pt>
                <c:pt idx="354">
                  <c:v>4.9032865248480495E-2</c:v>
                </c:pt>
                <c:pt idx="355">
                  <c:v>4.8899697547353016E-2</c:v>
                </c:pt>
                <c:pt idx="356">
                  <c:v>4.8767251017277302E-2</c:v>
                </c:pt>
                <c:pt idx="357">
                  <c:v>4.8635519817520456E-2</c:v>
                </c:pt>
                <c:pt idx="358">
                  <c:v>4.850449817023017E-2</c:v>
                </c:pt>
                <c:pt idx="359">
                  <c:v>4.8374180359595398E-2</c:v>
                </c:pt>
                <c:pt idx="360">
                  <c:v>4.8244560731013353E-2</c:v>
                </c:pt>
                <c:pt idx="361">
                  <c:v>4.8115633690272941E-2</c:v>
                </c:pt>
                <c:pt idx="362">
                  <c:v>4.79873937027544E-2</c:v>
                </c:pt>
                <c:pt idx="363">
                  <c:v>4.7859835292631603E-2</c:v>
                </c:pt>
                <c:pt idx="364">
                  <c:v>4.7732953042099791E-2</c:v>
                </c:pt>
                <c:pt idx="365">
                  <c:v>4.7606741590606738E-2</c:v>
                </c:pt>
                <c:pt idx="366">
                  <c:v>4.7481195634097584E-2</c:v>
                </c:pt>
                <c:pt idx="367">
                  <c:v>4.7356309924274864E-2</c:v>
                </c:pt>
                <c:pt idx="368">
                  <c:v>4.7232079267867988E-2</c:v>
                </c:pt>
                <c:pt idx="369">
                  <c:v>4.7108498525911924E-2</c:v>
                </c:pt>
                <c:pt idx="370">
                  <c:v>4.6985562613041432E-2</c:v>
                </c:pt>
                <c:pt idx="371">
                  <c:v>4.6863266496793066E-2</c:v>
                </c:pt>
                <c:pt idx="372">
                  <c:v>4.6741605196920943E-2</c:v>
                </c:pt>
                <c:pt idx="373">
                  <c:v>4.6620573784717512E-2</c:v>
                </c:pt>
                <c:pt idx="374">
                  <c:v>4.6500167382355406E-2</c:v>
                </c:pt>
                <c:pt idx="375">
                  <c:v>4.638038116222587E-2</c:v>
                </c:pt>
                <c:pt idx="376">
                  <c:v>4.6261210346299486E-2</c:v>
                </c:pt>
                <c:pt idx="377">
                  <c:v>4.6142650205487246E-2</c:v>
                </c:pt>
                <c:pt idx="378">
                  <c:v>4.6024696059018821E-2</c:v>
                </c:pt>
                <c:pt idx="379">
                  <c:v>4.5907343273827395E-2</c:v>
                </c:pt>
                <c:pt idx="380">
                  <c:v>4.5790587263939142E-2</c:v>
                </c:pt>
                <c:pt idx="381">
                  <c:v>4.5674423489884819E-2</c:v>
                </c:pt>
                <c:pt idx="382">
                  <c:v>4.5558847458101459E-2</c:v>
                </c:pt>
                <c:pt idx="383">
                  <c:v>4.5443854720363497E-2</c:v>
                </c:pt>
                <c:pt idx="384">
                  <c:v>4.532944087320645E-2</c:v>
                </c:pt>
                <c:pt idx="385">
                  <c:v>4.5215601557368368E-2</c:v>
                </c:pt>
                <c:pt idx="386">
                  <c:v>4.5102332457233829E-2</c:v>
                </c:pt>
                <c:pt idx="387">
                  <c:v>4.4989629300293044E-2</c:v>
                </c:pt>
                <c:pt idx="388">
                  <c:v>4.4877487856602505E-2</c:v>
                </c:pt>
                <c:pt idx="389">
                  <c:v>4.4765903938255303E-2</c:v>
                </c:pt>
                <c:pt idx="390">
                  <c:v>4.4654873398865313E-2</c:v>
                </c:pt>
                <c:pt idx="391">
                  <c:v>4.4544392133046729E-2</c:v>
                </c:pt>
                <c:pt idx="392">
                  <c:v>4.4434456075917339E-2</c:v>
                </c:pt>
                <c:pt idx="393">
                  <c:v>4.4325061202591609E-2</c:v>
                </c:pt>
                <c:pt idx="394">
                  <c:v>4.4216203527697062E-2</c:v>
                </c:pt>
                <c:pt idx="395">
                  <c:v>4.4107879104885672E-2</c:v>
                </c:pt>
                <c:pt idx="396">
                  <c:v>4.4000084026360131E-2</c:v>
                </c:pt>
                <c:pt idx="397">
                  <c:v>4.3892814422406667E-2</c:v>
                </c:pt>
                <c:pt idx="398">
                  <c:v>4.3786066460924422E-2</c:v>
                </c:pt>
                <c:pt idx="399">
                  <c:v>4.3679836346980139E-2</c:v>
                </c:pt>
                <c:pt idx="400">
                  <c:v>4.3574120322349308E-2</c:v>
                </c:pt>
                <c:pt idx="401">
                  <c:v>4.3468914665079739E-2</c:v>
                </c:pt>
                <c:pt idx="402">
                  <c:v>4.3364215689053798E-2</c:v>
                </c:pt>
                <c:pt idx="403">
                  <c:v>4.3260019743554534E-2</c:v>
                </c:pt>
                <c:pt idx="404">
                  <c:v>4.3156323212848902E-2</c:v>
                </c:pt>
                <c:pt idx="405">
                  <c:v>4.3053122515760656E-2</c:v>
                </c:pt>
                <c:pt idx="406">
                  <c:v>4.2950414105269008E-2</c:v>
                </c:pt>
                <c:pt idx="407">
                  <c:v>4.2848194468092515E-2</c:v>
                </c:pt>
                <c:pt idx="408">
                  <c:v>4.2746460124296504E-2</c:v>
                </c:pt>
                <c:pt idx="409">
                  <c:v>4.2645207626894721E-2</c:v>
                </c:pt>
                <c:pt idx="410">
                  <c:v>4.2544433561461426E-2</c:v>
                </c:pt>
                <c:pt idx="411">
                  <c:v>4.2444134545745027E-2</c:v>
                </c:pt>
                <c:pt idx="412">
                  <c:v>4.2344307229297606E-2</c:v>
                </c:pt>
                <c:pt idx="413">
                  <c:v>4.2244948293094109E-2</c:v>
                </c:pt>
                <c:pt idx="414">
                  <c:v>4.2146054449167303E-2</c:v>
                </c:pt>
                <c:pt idx="415">
                  <c:v>4.2047622440248067E-2</c:v>
                </c:pt>
                <c:pt idx="416">
                  <c:v>4.1949649039405457E-2</c:v>
                </c:pt>
                <c:pt idx="417">
                  <c:v>4.1852131049695207E-2</c:v>
                </c:pt>
                <c:pt idx="418">
                  <c:v>4.1755065303811678E-2</c:v>
                </c:pt>
                <c:pt idx="419">
                  <c:v>4.1658448663745795E-2</c:v>
                </c:pt>
                <c:pt idx="420">
                  <c:v>4.1562278020448207E-2</c:v>
                </c:pt>
                <c:pt idx="421">
                  <c:v>4.1466550293492555E-2</c:v>
                </c:pt>
                <c:pt idx="422">
                  <c:v>4.1371262430751177E-2</c:v>
                </c:pt>
                <c:pt idx="423">
                  <c:v>4.1276411408069369E-2</c:v>
                </c:pt>
                <c:pt idx="424">
                  <c:v>4.1181994228944863E-2</c:v>
                </c:pt>
                <c:pt idx="425">
                  <c:v>4.1088007924210301E-2</c:v>
                </c:pt>
                <c:pt idx="426">
                  <c:v>4.0994449551730372E-2</c:v>
                </c:pt>
                <c:pt idx="427">
                  <c:v>4.0901316196087056E-2</c:v>
                </c:pt>
                <c:pt idx="428">
                  <c:v>4.0808604968278206E-2</c:v>
                </c:pt>
                <c:pt idx="429">
                  <c:v>4.0716313005422555E-2</c:v>
                </c:pt>
                <c:pt idx="430">
                  <c:v>4.0624437470463626E-2</c:v>
                </c:pt>
                <c:pt idx="431">
                  <c:v>4.0532975551878625E-2</c:v>
                </c:pt>
                <c:pt idx="432">
                  <c:v>4.0441924463391232E-2</c:v>
                </c:pt>
                <c:pt idx="433">
                  <c:v>4.0351281443688936E-2</c:v>
                </c:pt>
                <c:pt idx="434">
                  <c:v>4.0261043756149473E-2</c:v>
                </c:pt>
                <c:pt idx="435">
                  <c:v>4.0171208688556614E-2</c:v>
                </c:pt>
                <c:pt idx="436">
                  <c:v>4.0081773552836042E-2</c:v>
                </c:pt>
                <c:pt idx="437">
                  <c:v>3.9992735684782343E-2</c:v>
                </c:pt>
                <c:pt idx="438">
                  <c:v>3.9904092443799888E-2</c:v>
                </c:pt>
                <c:pt idx="439">
                  <c:v>3.9815841212635927E-2</c:v>
                </c:pt>
                <c:pt idx="440">
                  <c:v>3.9727979397129021E-2</c:v>
                </c:pt>
                <c:pt idx="441">
                  <c:v>3.9640504425950684E-2</c:v>
                </c:pt>
                <c:pt idx="442">
                  <c:v>3.9553413750357147E-2</c:v>
                </c:pt>
                <c:pt idx="443">
                  <c:v>3.9466704843941658E-2</c:v>
                </c:pt>
                <c:pt idx="444">
                  <c:v>3.9380375202388462E-2</c:v>
                </c:pt>
                <c:pt idx="445">
                  <c:v>3.9294422343237434E-2</c:v>
                </c:pt>
                <c:pt idx="446">
                  <c:v>3.9208843805635496E-2</c:v>
                </c:pt>
                <c:pt idx="447">
                  <c:v>3.9123637150115576E-2</c:v>
                </c:pt>
                <c:pt idx="448">
                  <c:v>3.9038799958353021E-2</c:v>
                </c:pt>
                <c:pt idx="449">
                  <c:v>3.8954329832947443E-2</c:v>
                </c:pt>
                <c:pt idx="450">
                  <c:v>3.8870224397185904E-2</c:v>
                </c:pt>
                <c:pt idx="451">
                  <c:v>3.87864812948302E-2</c:v>
                </c:pt>
                <c:pt idx="452">
                  <c:v>3.8703098189890595E-2</c:v>
                </c:pt>
                <c:pt idx="453">
                  <c:v>3.8620072766413993E-2</c:v>
                </c:pt>
                <c:pt idx="454">
                  <c:v>3.8537402728262005E-2</c:v>
                </c:pt>
                <c:pt idx="455">
                  <c:v>3.845508579890744E-2</c:v>
                </c:pt>
                <c:pt idx="456">
                  <c:v>3.8373119721221483E-2</c:v>
                </c:pt>
                <c:pt idx="457">
                  <c:v>3.8291502257267185E-2</c:v>
                </c:pt>
                <c:pt idx="458">
                  <c:v>3.821023118809852E-2</c:v>
                </c:pt>
                <c:pt idx="459">
                  <c:v>3.8129304313556878E-2</c:v>
                </c:pt>
                <c:pt idx="460">
                  <c:v>3.8048719452074553E-2</c:v>
                </c:pt>
                <c:pt idx="461">
                  <c:v>3.7968474440474909E-2</c:v>
                </c:pt>
                <c:pt idx="462">
                  <c:v>3.7888567133786299E-2</c:v>
                </c:pt>
                <c:pt idx="463">
                  <c:v>3.7808995405044565E-2</c:v>
                </c:pt>
                <c:pt idx="464">
                  <c:v>3.7729757145106624E-2</c:v>
                </c:pt>
                <c:pt idx="465">
                  <c:v>3.7650850262464619E-2</c:v>
                </c:pt>
                <c:pt idx="466">
                  <c:v>3.7572272683060737E-2</c:v>
                </c:pt>
                <c:pt idx="467">
                  <c:v>3.7494022350107459E-2</c:v>
                </c:pt>
                <c:pt idx="468">
                  <c:v>3.7416097223907929E-2</c:v>
                </c:pt>
                <c:pt idx="469">
                  <c:v>3.7338495281677542E-2</c:v>
                </c:pt>
                <c:pt idx="470">
                  <c:v>3.7261214517368857E-2</c:v>
                </c:pt>
                <c:pt idx="471">
                  <c:v>3.7184252941501961E-2</c:v>
                </c:pt>
                <c:pt idx="472">
                  <c:v>3.7107608580989715E-2</c:v>
                </c:pt>
                <c:pt idx="473">
                  <c:v>3.7031279478970225E-2</c:v>
                </c:pt>
                <c:pt idx="474">
                  <c:v>3.6955263694645857E-2</c:v>
                </c:pt>
                <c:pt idx="475">
                  <c:v>3.6879559303107601E-2</c:v>
                </c:pt>
                <c:pt idx="476">
                  <c:v>3.6804164395186745E-2</c:v>
                </c:pt>
                <c:pt idx="477">
                  <c:v>3.6729077077282235E-2</c:v>
                </c:pt>
                <c:pt idx="478">
                  <c:v>3.6654295471209353E-2</c:v>
                </c:pt>
                <c:pt idx="479">
                  <c:v>3.6579817714038732E-2</c:v>
                </c:pt>
                <c:pt idx="480">
                  <c:v>3.6505641957946366E-2</c:v>
                </c:pt>
                <c:pt idx="481">
                  <c:v>3.6431766370059293E-2</c:v>
                </c:pt>
                <c:pt idx="482">
                  <c:v>3.6358189132301266E-2</c:v>
                </c:pt>
                <c:pt idx="483">
                  <c:v>3.6284908441248653E-2</c:v>
                </c:pt>
                <c:pt idx="484">
                  <c:v>3.6211922507981553E-2</c:v>
                </c:pt>
                <c:pt idx="485">
                  <c:v>3.6139229557934471E-2</c:v>
                </c:pt>
                <c:pt idx="486">
                  <c:v>3.6066827830759651E-2</c:v>
                </c:pt>
                <c:pt idx="487">
                  <c:v>3.5994715580177972E-2</c:v>
                </c:pt>
                <c:pt idx="488">
                  <c:v>3.5922891073846164E-2</c:v>
                </c:pt>
                <c:pt idx="489">
                  <c:v>3.5851352593210262E-2</c:v>
                </c:pt>
                <c:pt idx="490">
                  <c:v>3.5780098433373708E-2</c:v>
                </c:pt>
                <c:pt idx="491">
                  <c:v>3.5709126902962463E-2</c:v>
                </c:pt>
                <c:pt idx="492">
                  <c:v>3.5638436323984557E-2</c:v>
                </c:pt>
                <c:pt idx="493">
                  <c:v>3.556802503170875E-2</c:v>
                </c:pt>
                <c:pt idx="494">
                  <c:v>3.5497891374525636E-2</c:v>
                </c:pt>
                <c:pt idx="495">
                  <c:v>3.542803371381742E-2</c:v>
                </c:pt>
                <c:pt idx="496">
                  <c:v>3.5358450423839782E-2</c:v>
                </c:pt>
                <c:pt idx="497">
                  <c:v>3.5289139891585664E-2</c:v>
                </c:pt>
                <c:pt idx="498">
                  <c:v>3.522010051666713E-2</c:v>
                </c:pt>
                <c:pt idx="499">
                  <c:v>3.5151330711190032E-2</c:v>
                </c:pt>
                <c:pt idx="500">
                  <c:v>3.5082828899632434E-2</c:v>
                </c:pt>
                <c:pt idx="501">
                  <c:v>3.5014593518724157E-2</c:v>
                </c:pt>
                <c:pt idx="502">
                  <c:v>3.494662301732554E-2</c:v>
                </c:pt>
                <c:pt idx="503">
                  <c:v>3.4878915856319193E-2</c:v>
                </c:pt>
                <c:pt idx="504">
                  <c:v>3.4811470508479103E-2</c:v>
                </c:pt>
                <c:pt idx="505">
                  <c:v>3.4744285458370605E-2</c:v>
                </c:pt>
                <c:pt idx="506">
                  <c:v>3.4677359202228364E-2</c:v>
                </c:pt>
                <c:pt idx="507">
                  <c:v>3.4610690247844023E-2</c:v>
                </c:pt>
                <c:pt idx="508">
                  <c:v>3.4544277114460176E-2</c:v>
                </c:pt>
                <c:pt idx="509">
                  <c:v>3.4478118332658458E-2</c:v>
                </c:pt>
                <c:pt idx="510">
                  <c:v>3.4412212444250856E-2</c:v>
                </c:pt>
                <c:pt idx="511">
                  <c:v>3.4346558002169347E-2</c:v>
                </c:pt>
                <c:pt idx="512">
                  <c:v>3.4281153570369538E-2</c:v>
                </c:pt>
                <c:pt idx="513">
                  <c:v>3.4215997723714087E-2</c:v>
                </c:pt>
                <c:pt idx="514">
                  <c:v>3.4151089047879113E-2</c:v>
                </c:pt>
                <c:pt idx="515">
                  <c:v>3.4086426139247283E-2</c:v>
                </c:pt>
                <c:pt idx="516">
                  <c:v>3.4022007604806226E-2</c:v>
                </c:pt>
                <c:pt idx="517">
                  <c:v>3.3957832062051052E-2</c:v>
                </c:pt>
                <c:pt idx="518">
                  <c:v>3.3893898138882106E-2</c:v>
                </c:pt>
                <c:pt idx="519">
                  <c:v>3.3830204473511927E-2</c:v>
                </c:pt>
                <c:pt idx="520">
                  <c:v>3.376674971436322E-2</c:v>
                </c:pt>
                <c:pt idx="521">
                  <c:v>3.3703532519979484E-2</c:v>
                </c:pt>
                <c:pt idx="522">
                  <c:v>3.3640551558924203E-2</c:v>
                </c:pt>
                <c:pt idx="523">
                  <c:v>3.3577805509690917E-2</c:v>
                </c:pt>
                <c:pt idx="524">
                  <c:v>3.351529306061185E-2</c:v>
                </c:pt>
                <c:pt idx="525">
                  <c:v>3.3453012909764435E-2</c:v>
                </c:pt>
                <c:pt idx="526">
                  <c:v>3.3390963764878157E-2</c:v>
                </c:pt>
                <c:pt idx="527">
                  <c:v>3.3329144343253403E-2</c:v>
                </c:pt>
                <c:pt idx="528">
                  <c:v>3.3267553371666758E-2</c:v>
                </c:pt>
                <c:pt idx="529">
                  <c:v>3.3206189586283852E-2</c:v>
                </c:pt>
                <c:pt idx="530">
                  <c:v>3.3145051732575648E-2</c:v>
                </c:pt>
                <c:pt idx="531">
                  <c:v>3.3084138565229515E-2</c:v>
                </c:pt>
                <c:pt idx="532">
                  <c:v>3.3023448848070402E-2</c:v>
                </c:pt>
                <c:pt idx="533">
                  <c:v>3.2962981353971355E-2</c:v>
                </c:pt>
                <c:pt idx="534">
                  <c:v>3.2902734864773686E-2</c:v>
                </c:pt>
                <c:pt idx="535">
                  <c:v>3.2842708171205048E-2</c:v>
                </c:pt>
                <c:pt idx="536">
                  <c:v>3.2782900072796606E-2</c:v>
                </c:pt>
                <c:pt idx="537">
                  <c:v>3.2723309377805765E-2</c:v>
                </c:pt>
                <c:pt idx="538">
                  <c:v>3.2663934903139236E-2</c:v>
                </c:pt>
                <c:pt idx="539">
                  <c:v>3.2604775474266101E-2</c:v>
                </c:pt>
                <c:pt idx="540">
                  <c:v>3.2545829925148873E-2</c:v>
                </c:pt>
                <c:pt idx="541">
                  <c:v>3.2487097098161777E-2</c:v>
                </c:pt>
                <c:pt idx="542">
                  <c:v>3.2428575844021368E-2</c:v>
                </c:pt>
                <c:pt idx="543">
                  <c:v>3.2370265021703148E-2</c:v>
                </c:pt>
                <c:pt idx="544">
                  <c:v>3.2312163498373514E-2</c:v>
                </c:pt>
                <c:pt idx="545">
                  <c:v>3.2254270149311703E-2</c:v>
                </c:pt>
                <c:pt idx="546">
                  <c:v>3.2196583857847627E-2</c:v>
                </c:pt>
                <c:pt idx="547">
                  <c:v>3.2139103515273493E-2</c:v>
                </c:pt>
                <c:pt idx="548">
                  <c:v>3.2081828020785519E-2</c:v>
                </c:pt>
                <c:pt idx="549">
                  <c:v>3.2024756281414768E-2</c:v>
                </c:pt>
                <c:pt idx="550">
                  <c:v>3.196788721194499E-2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4-25F9-494F-AD56-75A39B9C54E7}"/>
            </c:ext>
          </c:extLst>
        </c:ser>
        <c:ser>
          <c:idx val="3"/>
          <c:order val="2"/>
          <c:tx>
            <c:strRef>
              <c:f>'Infectino risk Fig2d'!$A$2</c:f>
              <c:strCache>
                <c:ptCount val="1"/>
                <c:pt idx="0">
                  <c:v>Kawano et al., 2016 (Earthquake shelters, ARI)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square"/>
            <c:size val="12"/>
            <c:spPr>
              <a:solidFill>
                <a:srgbClr val="00CD6C"/>
              </a:solidFill>
              <a:ln w="9525">
                <a:solidFill>
                  <a:srgbClr val="00CD6C"/>
                </a:solidFill>
              </a:ln>
              <a:effectLst/>
            </c:spPr>
          </c:marker>
          <c:xVal>
            <c:numRef>
              <c:f>'Infectino risk Fig2d'!$B$4:$B$11</c:f>
              <c:numCache>
                <c:formatCode>General</c:formatCode>
                <c:ptCount val="8"/>
                <c:pt idx="0">
                  <c:v>3</c:v>
                </c:pt>
                <c:pt idx="1">
                  <c:v>6.6000000000000005</c:v>
                </c:pt>
                <c:pt idx="2">
                  <c:v>9</c:v>
                </c:pt>
                <c:pt idx="3">
                  <c:v>12</c:v>
                </c:pt>
                <c:pt idx="4">
                  <c:v>18</c:v>
                </c:pt>
                <c:pt idx="5">
                  <c:v>24</c:v>
                </c:pt>
                <c:pt idx="6">
                  <c:v>30</c:v>
                </c:pt>
                <c:pt idx="7">
                  <c:v>33</c:v>
                </c:pt>
              </c:numCache>
            </c:numRef>
          </c:xVal>
          <c:yVal>
            <c:numRef>
              <c:f>'Infectino risk Fig2d'!$D$4:$D$11</c:f>
              <c:numCache>
                <c:formatCode>0.000</c:formatCode>
                <c:ptCount val="8"/>
                <c:pt idx="0">
                  <c:v>0.86121000000000003</c:v>
                </c:pt>
                <c:pt idx="1">
                  <c:v>0.459312</c:v>
                </c:pt>
                <c:pt idx="2">
                  <c:v>0.43060500000000002</c:v>
                </c:pt>
                <c:pt idx="3">
                  <c:v>0.459312</c:v>
                </c:pt>
                <c:pt idx="4">
                  <c:v>0.28706999999999999</c:v>
                </c:pt>
                <c:pt idx="5">
                  <c:v>0.34448400000000001</c:v>
                </c:pt>
                <c:pt idx="6">
                  <c:v>8.6121000000000003E-2</c:v>
                </c:pt>
                <c:pt idx="7">
                  <c:v>2.8707E-2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25F9-494F-AD56-75A39B9C54E7}"/>
            </c:ext>
          </c:extLst>
        </c:ser>
        <c:ser>
          <c:idx val="10"/>
          <c:order val="3"/>
          <c:tx>
            <c:strRef>
              <c:f>'Infectino risk Fig2d'!$A$14</c:f>
              <c:strCache>
                <c:ptCount val="1"/>
                <c:pt idx="0">
                  <c:v>Walker  and Gordon, 1980 (Army camps, influenza)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13"/>
            <c:spPr>
              <a:solidFill>
                <a:srgbClr val="3C93C2"/>
              </a:solidFill>
              <a:ln w="9525">
                <a:solidFill>
                  <a:srgbClr val="3C93C2"/>
                </a:solidFill>
              </a:ln>
              <a:effectLst/>
            </c:spPr>
          </c:marker>
          <c:xVal>
            <c:numRef>
              <c:f>'Infectino risk Fig2d'!$C$16:$C$20</c:f>
              <c:numCache>
                <c:formatCode>0.00</c:formatCode>
                <c:ptCount val="5"/>
                <c:pt idx="0">
                  <c:v>12.774162499999999</c:v>
                </c:pt>
                <c:pt idx="1">
                  <c:v>13.7031925</c:v>
                </c:pt>
                <c:pt idx="2">
                  <c:v>15.793509999999999</c:v>
                </c:pt>
                <c:pt idx="3">
                  <c:v>23.922522499999999</c:v>
                </c:pt>
                <c:pt idx="4">
                  <c:v>26.477354999999999</c:v>
                </c:pt>
              </c:numCache>
            </c:numRef>
          </c:xVal>
          <c:yVal>
            <c:numRef>
              <c:f>'Infectino risk Fig2d'!$E$16:$E$20</c:f>
              <c:numCache>
                <c:formatCode>0.000</c:formatCode>
                <c:ptCount val="5"/>
                <c:pt idx="0">
                  <c:v>0.51763000000000003</c:v>
                </c:pt>
                <c:pt idx="1">
                  <c:v>0.43945730612244904</c:v>
                </c:pt>
                <c:pt idx="2">
                  <c:v>0.4077656734693878</c:v>
                </c:pt>
                <c:pt idx="3">
                  <c:v>0.28733746938775512</c:v>
                </c:pt>
                <c:pt idx="4">
                  <c:v>0.20705200000000001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25F9-494F-AD56-75A39B9C54E7}"/>
            </c:ext>
          </c:extLst>
        </c:ser>
        <c:ser>
          <c:idx val="11"/>
          <c:order val="4"/>
          <c:tx>
            <c:strRef>
              <c:f>'Infectino risk Fig2d'!$A$23</c:f>
              <c:strCache>
                <c:ptCount val="1"/>
                <c:pt idx="0">
                  <c:v>Aligne, 2016 (Army camps, influenza)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2"/>
            <c:spPr>
              <a:solidFill>
                <a:srgbClr val="009ADE"/>
              </a:solidFill>
              <a:ln w="9525">
                <a:noFill/>
              </a:ln>
              <a:effectLst/>
            </c:spPr>
          </c:marker>
          <c:xVal>
            <c:numRef>
              <c:f>'Infectino risk Fig2d'!$C$25:$C$31</c:f>
              <c:numCache>
                <c:formatCode>0.00</c:formatCode>
                <c:ptCount val="7"/>
                <c:pt idx="0">
                  <c:v>10.033523999999998</c:v>
                </c:pt>
                <c:pt idx="1">
                  <c:v>10.256491200000001</c:v>
                </c:pt>
                <c:pt idx="2">
                  <c:v>10.4794584</c:v>
                </c:pt>
                <c:pt idx="3">
                  <c:v>11.14836</c:v>
                </c:pt>
                <c:pt idx="4">
                  <c:v>15.607704</c:v>
                </c:pt>
                <c:pt idx="5">
                  <c:v>16.722539999999999</c:v>
                </c:pt>
                <c:pt idx="6">
                  <c:v>17.5029252</c:v>
                </c:pt>
              </c:numCache>
            </c:numRef>
          </c:xVal>
          <c:yVal>
            <c:numRef>
              <c:f>'Infectino risk Fig2d'!$E$25:$E$31</c:f>
              <c:numCache>
                <c:formatCode>0.000</c:formatCode>
                <c:ptCount val="7"/>
                <c:pt idx="0">
                  <c:v>0.54425055944055944</c:v>
                </c:pt>
                <c:pt idx="1">
                  <c:v>0.58298000000000005</c:v>
                </c:pt>
                <c:pt idx="2">
                  <c:v>0.3261426573426574</c:v>
                </c:pt>
                <c:pt idx="3">
                  <c:v>0.18447444055944059</c:v>
                </c:pt>
                <c:pt idx="4">
                  <c:v>0.17876694405594409</c:v>
                </c:pt>
                <c:pt idx="5">
                  <c:v>0.15084097902097904</c:v>
                </c:pt>
                <c:pt idx="6">
                  <c:v>5.177514685314686E-2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25F9-494F-AD56-75A39B9C54E7}"/>
            </c:ext>
          </c:extLst>
        </c:ser>
        <c:ser>
          <c:idx val="1"/>
          <c:order val="5"/>
          <c:tx>
            <c:strRef>
              <c:f>'Infectino risk Fig2d'!$A$34</c:f>
              <c:strCache>
                <c:ptCount val="1"/>
                <c:pt idx="0">
                  <c:v>Hoge et al. 1994 (Pheumococcal, jail)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2"/>
            <c:spPr>
              <a:solidFill>
                <a:srgbClr val="AF58BA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'Infectino risk Fig2d'!$C$36:$C$39</c:f>
              <c:numCache>
                <c:formatCode>0.000</c:formatCode>
                <c:ptCount val="4"/>
                <c:pt idx="0">
                  <c:v>6.5032100000000002</c:v>
                </c:pt>
                <c:pt idx="1">
                  <c:v>7.1999824999999991</c:v>
                </c:pt>
                <c:pt idx="2">
                  <c:v>10.451587499999999</c:v>
                </c:pt>
                <c:pt idx="3">
                  <c:v>16.954797500000002</c:v>
                </c:pt>
              </c:numCache>
            </c:numRef>
          </c:xVal>
          <c:yVal>
            <c:numRef>
              <c:f>'Infectino risk Fig2d'!$E$36:$E$39</c:f>
              <c:numCache>
                <c:formatCode>0.000</c:formatCode>
                <c:ptCount val="4"/>
                <c:pt idx="0">
                  <c:v>0.4118279452054795</c:v>
                </c:pt>
                <c:pt idx="1">
                  <c:v>0.68325999999999998</c:v>
                </c:pt>
                <c:pt idx="2">
                  <c:v>0.29015150684931507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25F9-494F-AD56-75A39B9C54E7}"/>
            </c:ext>
          </c:extLst>
        </c:ser>
        <c:ser>
          <c:idx val="4"/>
          <c:order val="6"/>
          <c:tx>
            <c:strRef>
              <c:f>'Infectino risk Fig2d'!$A$42</c:f>
              <c:strCache>
                <c:ptCount val="1"/>
                <c:pt idx="0">
                  <c:v>Leibowitz et al. (2021) (Prisons, COVID-19)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2"/>
            <c:spPr>
              <a:solidFill>
                <a:schemeClr val="bg1"/>
              </a:solidFill>
              <a:ln w="34925">
                <a:solidFill>
                  <a:srgbClr val="FC4E2A"/>
                </a:solidFill>
              </a:ln>
              <a:effectLst/>
            </c:spPr>
          </c:marker>
          <c:xVal>
            <c:numRef>
              <c:f>'Infectino risk Fig2d'!$D$44:$D$46</c:f>
              <c:numCache>
                <c:formatCode>0.00</c:formatCode>
                <c:ptCount val="3"/>
                <c:pt idx="0">
                  <c:v>19.907785714285716</c:v>
                </c:pt>
                <c:pt idx="1">
                  <c:v>16.39464705882353</c:v>
                </c:pt>
                <c:pt idx="2">
                  <c:v>13.271857142857142</c:v>
                </c:pt>
              </c:numCache>
            </c:numRef>
          </c:xVal>
          <c:yVal>
            <c:numRef>
              <c:f>'Infectino risk Fig2d'!$F$44:$F$46</c:f>
              <c:numCache>
                <c:formatCode>0.000</c:formatCode>
                <c:ptCount val="3"/>
                <c:pt idx="0">
                  <c:v>0.23749999999999999</c:v>
                </c:pt>
                <c:pt idx="1">
                  <c:v>0.37499999999999994</c:v>
                </c:pt>
                <c:pt idx="2">
                  <c:v>0.50624999999999998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25F9-494F-AD56-75A39B9C54E7}"/>
            </c:ext>
          </c:extLst>
        </c:ser>
        <c:ser>
          <c:idx val="5"/>
          <c:order val="7"/>
          <c:tx>
            <c:strRef>
              <c:f>'Infectino risk Fig2d'!$A$49</c:f>
              <c:strCache>
                <c:ptCount val="1"/>
                <c:pt idx="0">
                  <c:v>Sun et al (2011) (Domitorties, common cold)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square"/>
            <c:size val="10"/>
            <c:spPr>
              <a:solidFill>
                <a:schemeClr val="bg1"/>
              </a:solidFill>
              <a:ln w="28575">
                <a:solidFill>
                  <a:srgbClr val="AF58BA"/>
                </a:solidFill>
              </a:ln>
              <a:effectLst/>
            </c:spPr>
          </c:marker>
          <c:xVal>
            <c:numRef>
              <c:f>'Infectino risk Fig2d'!$D$51:$D$53</c:f>
              <c:numCache>
                <c:formatCode>0.00</c:formatCode>
                <c:ptCount val="3"/>
                <c:pt idx="0">
                  <c:v>16.666666666666668</c:v>
                </c:pt>
                <c:pt idx="1">
                  <c:v>12.5</c:v>
                </c:pt>
                <c:pt idx="2">
                  <c:v>10</c:v>
                </c:pt>
              </c:numCache>
            </c:numRef>
          </c:xVal>
          <c:yVal>
            <c:numRef>
              <c:f>'Infectino risk Fig2d'!$F$51:$F$53</c:f>
              <c:numCache>
                <c:formatCode>0.000</c:formatCode>
                <c:ptCount val="3"/>
                <c:pt idx="0">
                  <c:v>0.56071669644629729</c:v>
                </c:pt>
                <c:pt idx="1">
                  <c:v>0.55263450466547537</c:v>
                </c:pt>
                <c:pt idx="2">
                  <c:v>0.59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C78-4B01-9FEC-6E702B7AFA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7564400"/>
        <c:axId val="587555216"/>
      </c:scatterChart>
      <c:valAx>
        <c:axId val="1598346816"/>
        <c:scaling>
          <c:orientation val="minMax"/>
          <c:max val="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>
                    <a:solidFill>
                      <a:schemeClr val="tx1"/>
                    </a:solidFill>
                  </a:rPr>
                  <a:t>S</a:t>
                </a:r>
                <a:r>
                  <a:rPr lang="en-US" altLang="zh-CN" sz="3200">
                    <a:solidFill>
                      <a:schemeClr val="tx1"/>
                    </a:solidFill>
                  </a:rPr>
                  <a:t>paciousness</a:t>
                </a:r>
                <a:r>
                  <a:rPr lang="en-US" sz="3200">
                    <a:solidFill>
                      <a:schemeClr val="tx1"/>
                    </a:solidFill>
                  </a:rPr>
                  <a:t> (m</a:t>
                </a:r>
                <a:r>
                  <a:rPr lang="en-US" sz="3200" baseline="30000">
                    <a:solidFill>
                      <a:schemeClr val="tx1"/>
                    </a:solidFill>
                  </a:rPr>
                  <a:t>3</a:t>
                </a:r>
                <a:r>
                  <a:rPr lang="en-US" sz="3200" baseline="0">
                    <a:solidFill>
                      <a:schemeClr val="tx1"/>
                    </a:solidFill>
                  </a:rPr>
                  <a:t>/person</a:t>
                </a:r>
                <a:r>
                  <a:rPr lang="en-US" sz="3200">
                    <a:solidFill>
                      <a:schemeClr val="tx1"/>
                    </a:solidFill>
                  </a:rPr>
                  <a:t>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222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8348064"/>
        <c:crossesAt val="-5"/>
        <c:crossBetween val="midCat"/>
      </c:valAx>
      <c:valAx>
        <c:axId val="1598348064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400" b="0" i="0" u="none" strike="noStrike" baseline="0">
                    <a:effectLst/>
                  </a:rPr>
                  <a:t>Normalized incidences</a:t>
                </a:r>
                <a:endParaRPr lang="en-US" sz="340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5.5543594160104991E-4"/>
              <c:y val="0.162718039151356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out"/>
        <c:tickLblPos val="nextTo"/>
        <c:spPr>
          <a:noFill/>
          <a:ln w="222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8346816"/>
        <c:crosses val="autoZero"/>
        <c:crossBetween val="midCat"/>
        <c:majorUnit val="0.2"/>
      </c:valAx>
      <c:valAx>
        <c:axId val="587555216"/>
        <c:scaling>
          <c:orientation val="minMax"/>
          <c:max val="1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400">
                    <a:solidFill>
                      <a:sysClr val="windowText" lastClr="000000"/>
                    </a:solidFill>
                  </a:rPr>
                  <a:t>Crowding factor</a:t>
                </a:r>
              </a:p>
            </c:rich>
          </c:tx>
          <c:layout>
            <c:manualLayout>
              <c:xMode val="edge"/>
              <c:yMode val="edge"/>
              <c:x val="0.94026726883748901"/>
              <c:y val="0.262259268372703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out"/>
        <c:tickLblPos val="nextTo"/>
        <c:spPr>
          <a:noFill/>
          <a:ln w="222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7564400"/>
        <c:crosses val="max"/>
        <c:crossBetween val="midCat"/>
        <c:majorUnit val="0.2"/>
      </c:valAx>
      <c:valAx>
        <c:axId val="5875644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87555216"/>
        <c:crosses val="autoZero"/>
        <c:crossBetween val="midCat"/>
      </c:valAx>
      <c:spPr>
        <a:noFill/>
        <a:ln>
          <a:noFill/>
          <a:prstDash val="solid"/>
        </a:ln>
        <a:effectLst/>
      </c:spPr>
    </c:plotArea>
    <c:legend>
      <c:legendPos val="r"/>
      <c:layout>
        <c:manualLayout>
          <c:xMode val="edge"/>
          <c:yMode val="edge"/>
          <c:x val="0.37238034047827362"/>
          <c:y val="1.8642552493438321E-2"/>
          <c:w val="0.48915372557596964"/>
          <c:h val="0.5009772801837271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114178</xdr:colOff>
      <xdr:row>3</xdr:row>
      <xdr:rowOff>66254</xdr:rowOff>
    </xdr:from>
    <xdr:to>
      <xdr:col>19</xdr:col>
      <xdr:colOff>40864</xdr:colOff>
      <xdr:row>35</xdr:row>
      <xdr:rowOff>184322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610"/>
  <sheetViews>
    <sheetView tabSelected="1" zoomScale="55" zoomScaleNormal="55" workbookViewId="0">
      <selection activeCell="K50" sqref="K50"/>
    </sheetView>
  </sheetViews>
  <sheetFormatPr defaultColWidth="8.85546875" defaultRowHeight="15" x14ac:dyDescent="0.25"/>
  <cols>
    <col min="1" max="2" width="15.7109375" customWidth="1"/>
    <col min="3" max="3" width="28.7109375" customWidth="1"/>
    <col min="4" max="5" width="32.7109375" customWidth="1"/>
    <col min="6" max="6" width="18" bestFit="1" customWidth="1"/>
    <col min="7" max="9" width="18.7109375" customWidth="1"/>
    <col min="10" max="10" width="28.7109375" customWidth="1"/>
    <col min="11" max="11" width="32.7109375" customWidth="1"/>
    <col min="14" max="14" width="16.85546875" bestFit="1" customWidth="1"/>
    <col min="20" max="22" width="14" bestFit="1" customWidth="1"/>
  </cols>
  <sheetData>
    <row r="1" spans="1:14" ht="15.75" x14ac:dyDescent="0.25">
      <c r="A1" s="3"/>
      <c r="B1" s="3"/>
      <c r="C1" s="3"/>
      <c r="D1" s="3"/>
      <c r="F1" s="3"/>
      <c r="G1" s="3"/>
      <c r="M1" t="s">
        <v>0</v>
      </c>
    </row>
    <row r="2" spans="1:14" ht="15.75" x14ac:dyDescent="0.25">
      <c r="A2" s="13" t="s">
        <v>9</v>
      </c>
      <c r="B2" s="24"/>
      <c r="C2" s="24"/>
      <c r="D2" s="24"/>
      <c r="F2" s="3"/>
      <c r="G2" s="3"/>
    </row>
    <row r="3" spans="1:14" ht="30.75" thickBot="1" x14ac:dyDescent="0.3">
      <c r="A3" s="21" t="s">
        <v>16</v>
      </c>
      <c r="B3" s="21" t="s">
        <v>17</v>
      </c>
      <c r="C3" s="23" t="s">
        <v>18</v>
      </c>
      <c r="D3" s="22" t="s">
        <v>19</v>
      </c>
      <c r="F3" s="3"/>
      <c r="G3" s="3"/>
      <c r="M3" t="s">
        <v>0</v>
      </c>
      <c r="N3" s="2"/>
    </row>
    <row r="4" spans="1:14" ht="18" customHeight="1" x14ac:dyDescent="0.25">
      <c r="A4" s="9">
        <v>1</v>
      </c>
      <c r="B4" s="10">
        <f>A4*3</f>
        <v>3</v>
      </c>
      <c r="C4" s="5">
        <v>30</v>
      </c>
      <c r="D4" s="6">
        <f>C4/$C$4*0.86121</f>
        <v>0.86121000000000003</v>
      </c>
      <c r="F4" s="3"/>
      <c r="G4" s="3"/>
    </row>
    <row r="5" spans="1:14" ht="18" customHeight="1" x14ac:dyDescent="0.25">
      <c r="A5" s="5">
        <v>2.2000000000000002</v>
      </c>
      <c r="B5" s="11">
        <f t="shared" ref="B5:B11" si="0">A5*3</f>
        <v>6.6000000000000005</v>
      </c>
      <c r="C5" s="5">
        <v>16</v>
      </c>
      <c r="D5" s="6">
        <f>C5/$C$4*0.86121</f>
        <v>0.459312</v>
      </c>
      <c r="F5" s="3"/>
      <c r="G5" s="3"/>
      <c r="M5" t="s">
        <v>0</v>
      </c>
    </row>
    <row r="6" spans="1:14" ht="18" customHeight="1" x14ac:dyDescent="0.25">
      <c r="A6" s="5">
        <v>3</v>
      </c>
      <c r="B6" s="11">
        <f t="shared" si="0"/>
        <v>9</v>
      </c>
      <c r="C6" s="5">
        <v>15</v>
      </c>
      <c r="D6" s="6">
        <f>C6/$C$4*0.86121</f>
        <v>0.43060500000000002</v>
      </c>
      <c r="F6" s="3"/>
      <c r="G6" s="3"/>
    </row>
    <row r="7" spans="1:14" ht="18" customHeight="1" x14ac:dyDescent="0.25">
      <c r="A7" s="5">
        <v>4</v>
      </c>
      <c r="B7" s="11">
        <f t="shared" si="0"/>
        <v>12</v>
      </c>
      <c r="C7" s="5">
        <v>16</v>
      </c>
      <c r="D7" s="6">
        <f t="shared" ref="D7" si="1">C7/$C$4*0.86121</f>
        <v>0.459312</v>
      </c>
      <c r="F7" s="3"/>
      <c r="G7" s="3"/>
    </row>
    <row r="8" spans="1:14" ht="18" customHeight="1" x14ac:dyDescent="0.25">
      <c r="A8" s="5">
        <v>6</v>
      </c>
      <c r="B8" s="11">
        <f t="shared" si="0"/>
        <v>18</v>
      </c>
      <c r="C8" s="5">
        <v>10</v>
      </c>
      <c r="D8" s="6">
        <f>C8/$C$4*0.86121</f>
        <v>0.28706999999999999</v>
      </c>
      <c r="F8" s="3"/>
      <c r="G8" s="3"/>
      <c r="H8" s="3"/>
      <c r="I8" s="3"/>
      <c r="J8" s="3"/>
      <c r="K8" s="3"/>
    </row>
    <row r="9" spans="1:14" ht="18" customHeight="1" x14ac:dyDescent="0.25">
      <c r="A9" s="5">
        <v>8</v>
      </c>
      <c r="B9" s="11">
        <f t="shared" si="0"/>
        <v>24</v>
      </c>
      <c r="C9" s="5">
        <v>12</v>
      </c>
      <c r="D9" s="6">
        <f>C9/$C$4*0.86121</f>
        <v>0.34448400000000001</v>
      </c>
      <c r="F9" s="3"/>
      <c r="G9" s="3"/>
      <c r="H9" s="41"/>
      <c r="I9" s="3"/>
      <c r="J9" s="3"/>
      <c r="K9" s="3"/>
    </row>
    <row r="10" spans="1:14" ht="18" customHeight="1" x14ac:dyDescent="0.25">
      <c r="A10" s="5">
        <v>10</v>
      </c>
      <c r="B10" s="11">
        <f t="shared" si="0"/>
        <v>30</v>
      </c>
      <c r="C10" s="5">
        <v>3</v>
      </c>
      <c r="D10" s="6">
        <f t="shared" ref="D10:D11" si="2">C10/$C$4*0.86121</f>
        <v>8.6121000000000003E-2</v>
      </c>
      <c r="F10" s="3"/>
    </row>
    <row r="11" spans="1:14" ht="18" customHeight="1" thickBot="1" x14ac:dyDescent="0.3">
      <c r="A11" s="7">
        <v>11</v>
      </c>
      <c r="B11" s="12">
        <f t="shared" si="0"/>
        <v>33</v>
      </c>
      <c r="C11" s="7">
        <v>1</v>
      </c>
      <c r="D11" s="8">
        <f t="shared" si="2"/>
        <v>2.8707E-2</v>
      </c>
      <c r="F11" s="3"/>
    </row>
    <row r="12" spans="1:14" ht="50.1" customHeight="1" x14ac:dyDescent="0.25">
      <c r="A12" s="58" t="s">
        <v>20</v>
      </c>
      <c r="B12" s="58"/>
      <c r="C12" s="58"/>
      <c r="D12" s="58"/>
      <c r="F12" s="3"/>
    </row>
    <row r="13" spans="1:14" ht="15.75" x14ac:dyDescent="0.25">
      <c r="F13" s="3"/>
    </row>
    <row r="14" spans="1:14" ht="15.75" x14ac:dyDescent="0.25">
      <c r="A14" s="15" t="s">
        <v>12</v>
      </c>
      <c r="F14" s="3"/>
    </row>
    <row r="15" spans="1:14" ht="18" thickBot="1" x14ac:dyDescent="0.3">
      <c r="A15" s="16" t="s">
        <v>2</v>
      </c>
      <c r="B15" s="20" t="s">
        <v>16</v>
      </c>
      <c r="C15" s="20" t="s">
        <v>17</v>
      </c>
      <c r="D15" s="33" t="s">
        <v>3</v>
      </c>
      <c r="E15" s="34" t="s">
        <v>5</v>
      </c>
    </row>
    <row r="16" spans="1:14" ht="15.75" x14ac:dyDescent="0.25">
      <c r="A16" s="14">
        <v>55</v>
      </c>
      <c r="B16" s="29">
        <f>A16*0.092903</f>
        <v>5.1096649999999997</v>
      </c>
      <c r="C16" s="29">
        <f>B16*2.5</f>
        <v>12.774162499999999</v>
      </c>
      <c r="D16" s="14">
        <v>24.5</v>
      </c>
      <c r="E16" s="26">
        <f>D16/$D$16*0.51763</f>
        <v>0.51763000000000003</v>
      </c>
      <c r="H16" t="s">
        <v>0</v>
      </c>
      <c r="I16" t="s">
        <v>0</v>
      </c>
      <c r="J16" t="s">
        <v>0</v>
      </c>
      <c r="K16" t="s">
        <v>0</v>
      </c>
    </row>
    <row r="17" spans="1:5" ht="15.75" x14ac:dyDescent="0.25">
      <c r="A17" s="14">
        <v>59</v>
      </c>
      <c r="B17" s="29">
        <f>A17*0.092903</f>
        <v>5.4812770000000004</v>
      </c>
      <c r="C17" s="29">
        <f>B17*2.5</f>
        <v>13.7031925</v>
      </c>
      <c r="D17" s="14">
        <v>20.8</v>
      </c>
      <c r="E17" s="26">
        <f>D17/$D$16*0.51763</f>
        <v>0.43945730612244904</v>
      </c>
    </row>
    <row r="18" spans="1:5" ht="15.75" x14ac:dyDescent="0.25">
      <c r="A18" s="14">
        <v>68</v>
      </c>
      <c r="B18" s="29">
        <f>A18*0.092903</f>
        <v>6.3174039999999998</v>
      </c>
      <c r="C18" s="29">
        <f>B18*2.5</f>
        <v>15.793509999999999</v>
      </c>
      <c r="D18" s="14">
        <v>19.3</v>
      </c>
      <c r="E18" s="26">
        <f>D18/$D$16*0.51763</f>
        <v>0.4077656734693878</v>
      </c>
    </row>
    <row r="19" spans="1:5" ht="15.75" x14ac:dyDescent="0.25">
      <c r="A19" s="14">
        <v>103</v>
      </c>
      <c r="B19" s="29">
        <f>A19*0.092903</f>
        <v>9.5690089999999994</v>
      </c>
      <c r="C19" s="29">
        <f>B19*2.5</f>
        <v>23.922522499999999</v>
      </c>
      <c r="D19" s="14">
        <v>13.6</v>
      </c>
      <c r="E19" s="26">
        <f>D19/$D$16*0.51763</f>
        <v>0.28733746938775512</v>
      </c>
    </row>
    <row r="20" spans="1:5" ht="16.5" thickBot="1" x14ac:dyDescent="0.3">
      <c r="A20" s="25">
        <v>114</v>
      </c>
      <c r="B20" s="30">
        <f>A20*0.092903</f>
        <v>10.590942</v>
      </c>
      <c r="C20" s="30">
        <f>B20*2.5</f>
        <v>26.477354999999999</v>
      </c>
      <c r="D20" s="25">
        <v>9.8000000000000007</v>
      </c>
      <c r="E20" s="27">
        <f>D20/$D$16*0.51763</f>
        <v>0.20705200000000001</v>
      </c>
    </row>
    <row r="21" spans="1:5" s="55" customFormat="1" ht="24.95" customHeight="1" x14ac:dyDescent="0.25">
      <c r="A21" s="64" t="s">
        <v>28</v>
      </c>
      <c r="B21" s="64"/>
      <c r="C21" s="64"/>
      <c r="D21" s="64"/>
      <c r="E21" s="64"/>
    </row>
    <row r="23" spans="1:5" ht="15.75" x14ac:dyDescent="0.25">
      <c r="A23" s="13" t="s">
        <v>11</v>
      </c>
      <c r="B23" s="3"/>
      <c r="C23" s="3"/>
      <c r="D23" s="3"/>
      <c r="E23" s="3"/>
    </row>
    <row r="24" spans="1:5" ht="18" thickBot="1" x14ac:dyDescent="0.3">
      <c r="A24" s="16" t="s">
        <v>2</v>
      </c>
      <c r="B24" s="20" t="s">
        <v>16</v>
      </c>
      <c r="C24" s="20" t="s">
        <v>17</v>
      </c>
      <c r="D24" s="16" t="s">
        <v>4</v>
      </c>
      <c r="E24" s="16" t="s">
        <v>21</v>
      </c>
    </row>
    <row r="25" spans="1:5" ht="15.75" x14ac:dyDescent="0.25">
      <c r="A25" s="5">
        <v>45</v>
      </c>
      <c r="B25" s="31">
        <f t="shared" ref="B25:B31" si="3">A25*0.092903</f>
        <v>4.1806349999999997</v>
      </c>
      <c r="C25" s="31">
        <f>B25*2.4</f>
        <v>10.033523999999998</v>
      </c>
      <c r="D25" s="5">
        <v>267</v>
      </c>
      <c r="E25" s="6">
        <f t="shared" ref="E25:E31" si="4">D25/$D$26*0.58298</f>
        <v>0.54425055944055944</v>
      </c>
    </row>
    <row r="26" spans="1:5" ht="15.75" x14ac:dyDescent="0.25">
      <c r="A26" s="5">
        <v>46</v>
      </c>
      <c r="B26" s="31">
        <f t="shared" si="3"/>
        <v>4.2735380000000003</v>
      </c>
      <c r="C26" s="31">
        <f t="shared" ref="C26:C31" si="5">B26*2.4</f>
        <v>10.256491200000001</v>
      </c>
      <c r="D26" s="5">
        <v>286</v>
      </c>
      <c r="E26" s="6">
        <f t="shared" si="4"/>
        <v>0.58298000000000005</v>
      </c>
    </row>
    <row r="27" spans="1:5" ht="15.75" x14ac:dyDescent="0.25">
      <c r="A27" s="5">
        <v>47</v>
      </c>
      <c r="B27" s="31">
        <f t="shared" si="3"/>
        <v>4.366441</v>
      </c>
      <c r="C27" s="31">
        <f t="shared" si="5"/>
        <v>10.4794584</v>
      </c>
      <c r="D27" s="5">
        <v>160</v>
      </c>
      <c r="E27" s="6">
        <f t="shared" si="4"/>
        <v>0.3261426573426574</v>
      </c>
    </row>
    <row r="28" spans="1:5" ht="15.75" x14ac:dyDescent="0.25">
      <c r="A28" s="5">
        <v>50</v>
      </c>
      <c r="B28" s="31">
        <f t="shared" si="3"/>
        <v>4.6451500000000001</v>
      </c>
      <c r="C28" s="31">
        <f t="shared" si="5"/>
        <v>11.14836</v>
      </c>
      <c r="D28" s="5">
        <v>90.5</v>
      </c>
      <c r="E28" s="6">
        <f t="shared" si="4"/>
        <v>0.18447444055944059</v>
      </c>
    </row>
    <row r="29" spans="1:5" ht="15.75" x14ac:dyDescent="0.25">
      <c r="A29" s="5">
        <v>70</v>
      </c>
      <c r="B29" s="31">
        <f t="shared" si="3"/>
        <v>6.5032100000000002</v>
      </c>
      <c r="C29" s="31">
        <f t="shared" si="5"/>
        <v>15.607704</v>
      </c>
      <c r="D29" s="5">
        <v>87.7</v>
      </c>
      <c r="E29" s="6">
        <f t="shared" si="4"/>
        <v>0.17876694405594409</v>
      </c>
    </row>
    <row r="30" spans="1:5" ht="15.75" x14ac:dyDescent="0.25">
      <c r="A30" s="5">
        <v>75</v>
      </c>
      <c r="B30" s="31">
        <f t="shared" si="3"/>
        <v>6.9677249999999997</v>
      </c>
      <c r="C30" s="31">
        <f t="shared" si="5"/>
        <v>16.722539999999999</v>
      </c>
      <c r="D30" s="5">
        <v>74</v>
      </c>
      <c r="E30" s="6">
        <f t="shared" si="4"/>
        <v>0.15084097902097904</v>
      </c>
    </row>
    <row r="31" spans="1:5" ht="16.5" thickBot="1" x14ac:dyDescent="0.3">
      <c r="A31" s="7">
        <v>78.5</v>
      </c>
      <c r="B31" s="32">
        <f t="shared" si="3"/>
        <v>7.2928854999999997</v>
      </c>
      <c r="C31" s="32">
        <f t="shared" si="5"/>
        <v>17.5029252</v>
      </c>
      <c r="D31" s="7">
        <v>25.4</v>
      </c>
      <c r="E31" s="8">
        <f t="shared" si="4"/>
        <v>5.177514685314686E-2</v>
      </c>
    </row>
    <row r="32" spans="1:5" s="54" customFormat="1" ht="35.1" customHeight="1" x14ac:dyDescent="0.25">
      <c r="A32" s="58" t="s">
        <v>29</v>
      </c>
      <c r="B32" s="58"/>
      <c r="C32" s="58"/>
      <c r="D32" s="58"/>
      <c r="E32" s="58"/>
    </row>
    <row r="34" spans="1:6" ht="15.75" x14ac:dyDescent="0.25">
      <c r="A34" s="13" t="s">
        <v>8</v>
      </c>
      <c r="B34" s="3"/>
      <c r="C34" s="3"/>
      <c r="D34" s="3"/>
      <c r="E34" s="3"/>
    </row>
    <row r="35" spans="1:6" ht="19.5" thickBot="1" x14ac:dyDescent="0.3">
      <c r="A35" s="17" t="s">
        <v>2</v>
      </c>
      <c r="B35" s="35" t="s">
        <v>22</v>
      </c>
      <c r="C35" s="35" t="s">
        <v>23</v>
      </c>
      <c r="D35" s="48" t="s">
        <v>6</v>
      </c>
      <c r="E35" s="48" t="s">
        <v>5</v>
      </c>
    </row>
    <row r="36" spans="1:6" ht="15.75" x14ac:dyDescent="0.25">
      <c r="A36" s="5">
        <v>28</v>
      </c>
      <c r="B36" s="18">
        <f>A36*0.092903</f>
        <v>2.6012840000000002</v>
      </c>
      <c r="C36" s="45">
        <f>B36*2.5</f>
        <v>6.5032100000000002</v>
      </c>
      <c r="D36" s="5">
        <v>4.4000000000000004</v>
      </c>
      <c r="E36" s="6">
        <f>D36/$D$37*0.68326</f>
        <v>0.4118279452054795</v>
      </c>
    </row>
    <row r="37" spans="1:6" ht="15.75" x14ac:dyDescent="0.25">
      <c r="A37" s="5">
        <v>31</v>
      </c>
      <c r="B37" s="18">
        <f t="shared" ref="B37:B39" si="6">A37*0.092903</f>
        <v>2.8799929999999998</v>
      </c>
      <c r="C37" s="46">
        <f t="shared" ref="C37:C39" si="7">B37*2.5</f>
        <v>7.1999824999999991</v>
      </c>
      <c r="D37" s="5">
        <v>7.3</v>
      </c>
      <c r="E37" s="6">
        <f>D37/$D$37*0.68326</f>
        <v>0.68325999999999998</v>
      </c>
    </row>
    <row r="38" spans="1:6" ht="15.75" x14ac:dyDescent="0.25">
      <c r="A38" s="5">
        <v>45</v>
      </c>
      <c r="B38" s="18">
        <f t="shared" si="6"/>
        <v>4.1806349999999997</v>
      </c>
      <c r="C38" s="46">
        <f t="shared" si="7"/>
        <v>10.451587499999999</v>
      </c>
      <c r="D38" s="5">
        <v>3.1</v>
      </c>
      <c r="E38" s="6">
        <f>D38/$D$37*0.68326</f>
        <v>0.29015150684931507</v>
      </c>
    </row>
    <row r="39" spans="1:6" ht="16.5" thickBot="1" x14ac:dyDescent="0.3">
      <c r="A39" s="7">
        <v>73</v>
      </c>
      <c r="B39" s="19">
        <f t="shared" si="6"/>
        <v>6.7819190000000003</v>
      </c>
      <c r="C39" s="47">
        <f t="shared" si="7"/>
        <v>16.954797500000002</v>
      </c>
      <c r="D39" s="7">
        <v>0</v>
      </c>
      <c r="E39" s="8">
        <f>D39/$D$37*0.68326</f>
        <v>0</v>
      </c>
    </row>
    <row r="40" spans="1:6" s="1" customFormat="1" ht="50.1" customHeight="1" x14ac:dyDescent="0.25">
      <c r="A40" s="65" t="s">
        <v>30</v>
      </c>
      <c r="B40" s="65"/>
      <c r="C40" s="65"/>
      <c r="D40" s="65"/>
      <c r="E40" s="65"/>
    </row>
    <row r="41" spans="1:6" ht="15.75" x14ac:dyDescent="0.25">
      <c r="A41" s="3" t="s">
        <v>0</v>
      </c>
      <c r="B41" s="3" t="s">
        <v>0</v>
      </c>
      <c r="C41" s="3" t="s">
        <v>0</v>
      </c>
      <c r="D41" s="3" t="s">
        <v>0</v>
      </c>
      <c r="E41" s="3" t="s">
        <v>0</v>
      </c>
    </row>
    <row r="42" spans="1:6" ht="15.75" x14ac:dyDescent="0.25">
      <c r="A42" s="13" t="s">
        <v>10</v>
      </c>
      <c r="B42" s="3"/>
      <c r="C42" s="49"/>
      <c r="D42" s="49"/>
      <c r="E42" s="59" t="s">
        <v>24</v>
      </c>
      <c r="F42" s="59"/>
    </row>
    <row r="43" spans="1:6" ht="19.5" thickBot="1" x14ac:dyDescent="0.3">
      <c r="A43" s="4" t="s">
        <v>7</v>
      </c>
      <c r="B43" s="17" t="s">
        <v>2</v>
      </c>
      <c r="C43" s="33" t="s">
        <v>22</v>
      </c>
      <c r="D43" s="17" t="s">
        <v>23</v>
      </c>
      <c r="E43" s="40" t="s">
        <v>6</v>
      </c>
      <c r="F43" s="4" t="s">
        <v>5</v>
      </c>
    </row>
    <row r="44" spans="1:6" ht="15.75" x14ac:dyDescent="0.25">
      <c r="A44" s="14">
        <v>0.7</v>
      </c>
      <c r="B44" s="38">
        <f t="shared" ref="B44:B46" si="8">60/A44</f>
        <v>85.714285714285722</v>
      </c>
      <c r="C44" s="39">
        <f>B44*0.092903</f>
        <v>7.963114285714286</v>
      </c>
      <c r="D44" s="42">
        <f>C44*2.5</f>
        <v>19.907785714285716</v>
      </c>
      <c r="E44" s="36">
        <v>1900</v>
      </c>
      <c r="F44" s="37">
        <f>E44/$E$46*0.50625</f>
        <v>0.23749999999999999</v>
      </c>
    </row>
    <row r="45" spans="1:6" ht="15.75" x14ac:dyDescent="0.25">
      <c r="A45" s="14">
        <v>0.85</v>
      </c>
      <c r="B45" s="38">
        <f t="shared" si="8"/>
        <v>70.588235294117652</v>
      </c>
      <c r="C45" s="29">
        <f t="shared" ref="C45:C46" si="9">B45*0.092903</f>
        <v>6.5578588235294122</v>
      </c>
      <c r="D45" s="43">
        <f>C45*2.5</f>
        <v>16.39464705882353</v>
      </c>
      <c r="E45" s="14">
        <v>3000</v>
      </c>
      <c r="F45" s="26">
        <f>E45/$E$46*0.50625</f>
        <v>0.37499999999999994</v>
      </c>
    </row>
    <row r="46" spans="1:6" ht="16.5" thickBot="1" x14ac:dyDescent="0.3">
      <c r="A46" s="25">
        <v>1.05</v>
      </c>
      <c r="B46" s="28">
        <f t="shared" si="8"/>
        <v>57.142857142857139</v>
      </c>
      <c r="C46" s="30">
        <f t="shared" si="9"/>
        <v>5.3087428571428568</v>
      </c>
      <c r="D46" s="44">
        <f t="shared" ref="D46" si="10">C46*2.5</f>
        <v>13.271857142857142</v>
      </c>
      <c r="E46" s="25">
        <v>4050</v>
      </c>
      <c r="F46" s="27">
        <f>E46/$E$46*0.50625</f>
        <v>0.50624999999999998</v>
      </c>
    </row>
    <row r="47" spans="1:6" ht="35.1" customHeight="1" x14ac:dyDescent="0.25">
      <c r="A47" s="56" t="s">
        <v>31</v>
      </c>
      <c r="B47" s="56"/>
      <c r="C47" s="56"/>
      <c r="D47" s="56"/>
      <c r="E47" s="56"/>
      <c r="F47" s="56"/>
    </row>
    <row r="48" spans="1:6" ht="15.75" x14ac:dyDescent="0.25">
      <c r="A48" s="14"/>
      <c r="B48" s="38"/>
      <c r="C48" s="38"/>
      <c r="D48" s="38"/>
      <c r="E48" s="14"/>
      <c r="F48" s="26"/>
    </row>
    <row r="49" spans="1:11" ht="15.75" x14ac:dyDescent="0.25">
      <c r="A49" s="13" t="s">
        <v>13</v>
      </c>
      <c r="B49" s="3"/>
      <c r="C49" s="3"/>
      <c r="D49" s="3"/>
      <c r="E49" s="3"/>
      <c r="F49" s="3"/>
    </row>
    <row r="50" spans="1:11" ht="32.25" thickBot="1" x14ac:dyDescent="0.3">
      <c r="A50" s="48" t="s">
        <v>15</v>
      </c>
      <c r="B50" s="50" t="s">
        <v>2</v>
      </c>
      <c r="C50" s="50" t="s">
        <v>22</v>
      </c>
      <c r="D50" s="50" t="s">
        <v>23</v>
      </c>
      <c r="E50" s="48" t="s">
        <v>14</v>
      </c>
      <c r="F50" s="48" t="s">
        <v>5</v>
      </c>
    </row>
    <row r="51" spans="1:11" ht="15.75" x14ac:dyDescent="0.25">
      <c r="A51" s="36">
        <v>3</v>
      </c>
      <c r="B51" s="38">
        <f>20/A51</f>
        <v>6.666666666666667</v>
      </c>
      <c r="C51" s="39">
        <f>B51</f>
        <v>6.666666666666667</v>
      </c>
      <c r="D51" s="42">
        <f>C51*2.5</f>
        <v>16.666666666666668</v>
      </c>
      <c r="E51" s="36">
        <f>3*64.9+8*33.5+10*1.6</f>
        <v>478.70000000000005</v>
      </c>
      <c r="F51" s="37">
        <f>E51/$E$53*0.59</f>
        <v>0.56071669644629729</v>
      </c>
    </row>
    <row r="52" spans="1:11" ht="15.75" x14ac:dyDescent="0.25">
      <c r="A52" s="14">
        <v>4</v>
      </c>
      <c r="B52" s="38">
        <f t="shared" ref="B52:B53" si="11">20/A52</f>
        <v>5</v>
      </c>
      <c r="C52" s="29">
        <f t="shared" ref="C52:C53" si="12">B52</f>
        <v>5</v>
      </c>
      <c r="D52" s="43">
        <f t="shared" ref="D52:D53" si="13">C52*2.5</f>
        <v>12.5</v>
      </c>
      <c r="E52" s="14">
        <f>3*67+8*29.6+10*3.4</f>
        <v>471.8</v>
      </c>
      <c r="F52" s="26">
        <f>E52/$E$53*0.59</f>
        <v>0.55263450466547537</v>
      </c>
    </row>
    <row r="53" spans="1:11" ht="16.5" thickBot="1" x14ac:dyDescent="0.3">
      <c r="A53" s="25">
        <v>5</v>
      </c>
      <c r="B53" s="28">
        <f t="shared" si="11"/>
        <v>4</v>
      </c>
      <c r="C53" s="30">
        <f t="shared" si="12"/>
        <v>4</v>
      </c>
      <c r="D53" s="44">
        <f t="shared" si="13"/>
        <v>10</v>
      </c>
      <c r="E53" s="25">
        <f>3*62.1+8*30.8+10*7.1</f>
        <v>503.70000000000005</v>
      </c>
      <c r="F53" s="27">
        <f>E53/$E$53*0.59</f>
        <v>0.59</v>
      </c>
    </row>
    <row r="54" spans="1:11" ht="35.1" customHeight="1" x14ac:dyDescent="0.25">
      <c r="A54" s="57" t="s">
        <v>32</v>
      </c>
      <c r="B54" s="57"/>
      <c r="C54" s="57"/>
      <c r="D54" s="57"/>
      <c r="E54" s="57"/>
      <c r="F54" s="57"/>
    </row>
    <row r="55" spans="1:11" ht="15.75" x14ac:dyDescent="0.25">
      <c r="A55" s="14"/>
      <c r="B55" s="38"/>
      <c r="C55" s="38"/>
      <c r="D55" s="38"/>
      <c r="E55" s="14"/>
      <c r="F55" s="26"/>
    </row>
    <row r="57" spans="1:11" ht="32.1" customHeight="1" x14ac:dyDescent="0.25">
      <c r="A57" s="63" t="s">
        <v>27</v>
      </c>
      <c r="B57" s="63"/>
      <c r="C57" s="63"/>
      <c r="D57" s="63"/>
    </row>
    <row r="58" spans="1:11" ht="63.75" thickBot="1" x14ac:dyDescent="0.3">
      <c r="A58" s="61" t="s">
        <v>1</v>
      </c>
      <c r="B58" s="51" t="s">
        <v>25</v>
      </c>
      <c r="C58" s="60" t="s">
        <v>26</v>
      </c>
      <c r="D58" s="60"/>
    </row>
    <row r="59" spans="1:11" ht="18" customHeight="1" thickTop="1" thickBot="1" x14ac:dyDescent="0.3">
      <c r="A59" s="62"/>
      <c r="B59" s="52">
        <v>0.5</v>
      </c>
      <c r="C59" s="25">
        <v>12</v>
      </c>
      <c r="D59" s="25">
        <v>4</v>
      </c>
      <c r="E59" s="1"/>
      <c r="F59" s="1"/>
      <c r="G59" s="1"/>
      <c r="H59" s="1"/>
      <c r="I59" s="1"/>
      <c r="J59" s="1"/>
      <c r="K59" s="1"/>
    </row>
    <row r="60" spans="1:11" ht="15.75" x14ac:dyDescent="0.25">
      <c r="A60" s="14">
        <v>0.4</v>
      </c>
      <c r="B60" s="26">
        <f t="shared" ref="B60:B123" si="14">$B$59*3.6/A60</f>
        <v>4.5</v>
      </c>
      <c r="C60" s="53">
        <f>((EXP(-$C$59*B60)-1)/$C$59/B60+1)</f>
        <v>0.98148148148148151</v>
      </c>
      <c r="D60" s="53">
        <f>((EXP(-$D$59*B60)-1)/$D$59/B60+1)</f>
        <v>0.94444444529055438</v>
      </c>
    </row>
    <row r="61" spans="1:11" ht="15.75" x14ac:dyDescent="0.25">
      <c r="A61" s="14">
        <f>A60+0.2</f>
        <v>0.60000000000000009</v>
      </c>
      <c r="B61" s="26">
        <f t="shared" si="14"/>
        <v>2.9999999999999996</v>
      </c>
      <c r="C61" s="53">
        <f t="shared" ref="C61:C124" si="15">((EXP(-$C$59*B61)-1)/$C$59/B61+1)</f>
        <v>0.97222222222222221</v>
      </c>
      <c r="D61" s="53">
        <f t="shared" ref="D61:D124" si="16">((EXP(-$D$59*B61)-1)/$D$59/B61+1)</f>
        <v>0.91666717868436276</v>
      </c>
    </row>
    <row r="62" spans="1:11" ht="15.75" x14ac:dyDescent="0.25">
      <c r="A62" s="14">
        <f>A61+0.2</f>
        <v>0.8</v>
      </c>
      <c r="B62" s="26">
        <f t="shared" si="14"/>
        <v>2.25</v>
      </c>
      <c r="C62" s="53">
        <f t="shared" si="15"/>
        <v>0.96296296296303252</v>
      </c>
      <c r="D62" s="53">
        <f t="shared" si="16"/>
        <v>0.88890260108934294</v>
      </c>
    </row>
    <row r="63" spans="1:11" ht="15.75" x14ac:dyDescent="0.25">
      <c r="A63" s="14">
        <f t="shared" ref="A63:A109" si="17">A62+0.2</f>
        <v>1</v>
      </c>
      <c r="B63" s="26">
        <f t="shared" si="14"/>
        <v>1.8</v>
      </c>
      <c r="C63" s="53">
        <f t="shared" si="15"/>
        <v>0.95370370372296942</v>
      </c>
      <c r="D63" s="53">
        <f t="shared" si="16"/>
        <v>0.86121480358449676</v>
      </c>
    </row>
    <row r="64" spans="1:11" ht="15.75" x14ac:dyDescent="0.25">
      <c r="A64" s="14">
        <f t="shared" si="17"/>
        <v>1.2</v>
      </c>
      <c r="B64" s="26">
        <f t="shared" si="14"/>
        <v>1.5</v>
      </c>
      <c r="C64" s="53">
        <f t="shared" si="15"/>
        <v>0.94444444529055438</v>
      </c>
      <c r="D64" s="53">
        <f t="shared" si="16"/>
        <v>0.83374645869611108</v>
      </c>
    </row>
    <row r="65" spans="1:4" ht="15.75" x14ac:dyDescent="0.25">
      <c r="A65" s="14">
        <f t="shared" si="17"/>
        <v>1.4</v>
      </c>
      <c r="B65" s="26">
        <f t="shared" si="14"/>
        <v>1.2857142857142858</v>
      </c>
      <c r="C65" s="53">
        <f t="shared" si="15"/>
        <v>0.93518519810126888</v>
      </c>
      <c r="D65" s="53">
        <f t="shared" si="16"/>
        <v>0.80669130115006582</v>
      </c>
    </row>
    <row r="66" spans="1:4" ht="15.75" x14ac:dyDescent="0.25">
      <c r="A66" s="14">
        <f t="shared" si="17"/>
        <v>1.5999999999999999</v>
      </c>
      <c r="B66" s="26">
        <f t="shared" si="14"/>
        <v>1.1250000000000002</v>
      </c>
      <c r="C66" s="53">
        <f t="shared" si="15"/>
        <v>0.92592602747845087</v>
      </c>
      <c r="D66" s="53">
        <f t="shared" si="16"/>
        <v>0.78024644367516505</v>
      </c>
    </row>
    <row r="67" spans="1:4" ht="15.75" x14ac:dyDescent="0.25">
      <c r="A67" s="14">
        <f t="shared" si="17"/>
        <v>1.7999999999999998</v>
      </c>
      <c r="B67" s="26">
        <f t="shared" si="14"/>
        <v>1.0000000000000002</v>
      </c>
      <c r="C67" s="53">
        <f t="shared" si="15"/>
        <v>0.91666717868436276</v>
      </c>
      <c r="D67" s="53">
        <f t="shared" si="16"/>
        <v>0.75457890972218356</v>
      </c>
    </row>
    <row r="68" spans="1:4" ht="15.75" x14ac:dyDescent="0.25">
      <c r="A68" s="14">
        <f t="shared" si="17"/>
        <v>1.9999999999999998</v>
      </c>
      <c r="B68" s="26">
        <f t="shared" si="14"/>
        <v>0.90000000000000013</v>
      </c>
      <c r="C68" s="53">
        <f t="shared" si="15"/>
        <v>0.90740929625031586</v>
      </c>
      <c r="D68" s="53">
        <f t="shared" si="16"/>
        <v>0.72981214512424797</v>
      </c>
    </row>
    <row r="69" spans="1:4" ht="15.75" x14ac:dyDescent="0.25">
      <c r="A69" s="14">
        <f t="shared" si="17"/>
        <v>2.1999999999999997</v>
      </c>
      <c r="B69" s="26">
        <f t="shared" si="14"/>
        <v>0.81818181818181834</v>
      </c>
      <c r="C69" s="53">
        <f t="shared" si="15"/>
        <v>0.8981536942359879</v>
      </c>
      <c r="D69" s="53">
        <f t="shared" si="16"/>
        <v>0.70602589051140408</v>
      </c>
    </row>
    <row r="70" spans="1:4" ht="15.75" x14ac:dyDescent="0.25">
      <c r="A70" s="14">
        <f t="shared" si="17"/>
        <v>2.4</v>
      </c>
      <c r="B70" s="26">
        <f t="shared" si="14"/>
        <v>0.75</v>
      </c>
      <c r="C70" s="53">
        <f t="shared" si="15"/>
        <v>0.88890260108934294</v>
      </c>
      <c r="D70" s="53">
        <f t="shared" si="16"/>
        <v>0.68326235612262132</v>
      </c>
    </row>
    <row r="71" spans="1:4" ht="15.75" x14ac:dyDescent="0.25">
      <c r="A71" s="14">
        <f t="shared" si="17"/>
        <v>2.6</v>
      </c>
      <c r="B71" s="26">
        <f t="shared" si="14"/>
        <v>0.69230769230769229</v>
      </c>
      <c r="C71" s="53">
        <f t="shared" si="15"/>
        <v>0.87965931446674517</v>
      </c>
      <c r="D71" s="53">
        <f t="shared" si="16"/>
        <v>0.66153424785458137</v>
      </c>
    </row>
    <row r="72" spans="1:4" ht="15.75" x14ac:dyDescent="0.25">
      <c r="A72" s="14">
        <f t="shared" si="17"/>
        <v>2.8000000000000003</v>
      </c>
      <c r="B72" s="26">
        <f t="shared" si="14"/>
        <v>0.64285714285714279</v>
      </c>
      <c r="C72" s="53">
        <f t="shared" si="15"/>
        <v>0.87042823758287335</v>
      </c>
      <c r="D72" s="53">
        <f t="shared" si="16"/>
        <v>0.64083244494085423</v>
      </c>
    </row>
    <row r="73" spans="1:4" ht="15.75" x14ac:dyDescent="0.25">
      <c r="A73" s="14">
        <f>A72+0.2</f>
        <v>3.0000000000000004</v>
      </c>
      <c r="B73" s="26">
        <f t="shared" si="14"/>
        <v>0.6</v>
      </c>
      <c r="C73" s="53">
        <f t="shared" si="15"/>
        <v>0.86121480358449676</v>
      </c>
      <c r="D73" s="53">
        <f t="shared" si="16"/>
        <v>0.62113248053725512</v>
      </c>
    </row>
    <row r="74" spans="1:4" ht="15.75" x14ac:dyDescent="0.25">
      <c r="A74" s="14">
        <f t="shared" si="17"/>
        <v>3.2000000000000006</v>
      </c>
      <c r="B74" s="26">
        <f t="shared" si="14"/>
        <v>0.56249999999999989</v>
      </c>
      <c r="C74" s="53">
        <f t="shared" si="15"/>
        <v>0.85202531549937643</v>
      </c>
      <c r="D74" s="53">
        <f t="shared" si="16"/>
        <v>0.60239965536082851</v>
      </c>
    </row>
    <row r="75" spans="1:4" ht="15.75" x14ac:dyDescent="0.25">
      <c r="A75" s="14">
        <f t="shared" si="17"/>
        <v>3.4000000000000008</v>
      </c>
      <c r="B75" s="26">
        <f t="shared" si="14"/>
        <v>0.52941176470588225</v>
      </c>
      <c r="C75" s="53">
        <f t="shared" si="15"/>
        <v>0.84286673603954709</v>
      </c>
      <c r="D75" s="53">
        <f t="shared" si="16"/>
        <v>0.58459290563375788</v>
      </c>
    </row>
    <row r="76" spans="1:4" ht="15.75" x14ac:dyDescent="0.25">
      <c r="A76" s="14">
        <f t="shared" si="17"/>
        <v>3.600000000000001</v>
      </c>
      <c r="B76" s="26">
        <f t="shared" si="14"/>
        <v>0.49999999999999989</v>
      </c>
      <c r="C76" s="53">
        <f t="shared" si="15"/>
        <v>0.83374645869611097</v>
      </c>
      <c r="D76" s="53">
        <f t="shared" si="16"/>
        <v>0.5676676416183063</v>
      </c>
    </row>
    <row r="77" spans="1:4" ht="15.75" x14ac:dyDescent="0.25">
      <c r="A77" s="14">
        <f t="shared" si="17"/>
        <v>3.8000000000000012</v>
      </c>
      <c r="B77" s="26">
        <f t="shared" si="14"/>
        <v>0.47368421052631565</v>
      </c>
      <c r="C77" s="53">
        <f t="shared" si="15"/>
        <v>0.82467208425794536</v>
      </c>
      <c r="D77" s="53">
        <f t="shared" si="16"/>
        <v>0.55157777934608765</v>
      </c>
    </row>
    <row r="78" spans="1:4" ht="15.75" x14ac:dyDescent="0.25">
      <c r="A78" s="14">
        <f t="shared" si="17"/>
        <v>4.0000000000000009</v>
      </c>
      <c r="B78" s="26">
        <f t="shared" si="14"/>
        <v>0.4499999999999999</v>
      </c>
      <c r="C78" s="53">
        <f t="shared" si="15"/>
        <v>0.81565121869307644</v>
      </c>
      <c r="D78" s="53">
        <f t="shared" si="16"/>
        <v>0.53627716012310356</v>
      </c>
    </row>
    <row r="79" spans="1:4" ht="15.75" x14ac:dyDescent="0.25">
      <c r="A79" s="14">
        <f t="shared" si="17"/>
        <v>4.2000000000000011</v>
      </c>
      <c r="B79" s="26">
        <f t="shared" si="14"/>
        <v>0.42857142857142849</v>
      </c>
      <c r="C79" s="53">
        <f t="shared" si="15"/>
        <v>0.80669130115006571</v>
      </c>
      <c r="D79" s="53">
        <f t="shared" si="16"/>
        <v>0.52172051541963882</v>
      </c>
    </row>
    <row r="80" spans="1:4" ht="15.75" x14ac:dyDescent="0.25">
      <c r="A80" s="14">
        <f t="shared" si="17"/>
        <v>4.4000000000000012</v>
      </c>
      <c r="B80" s="26">
        <f t="shared" si="14"/>
        <v>0.40909090909090901</v>
      </c>
      <c r="C80" s="53">
        <f t="shared" si="15"/>
        <v>0.79779946537129309</v>
      </c>
      <c r="D80" s="53">
        <f t="shared" si="16"/>
        <v>0.50786409953592282</v>
      </c>
    </row>
    <row r="81" spans="1:4" ht="15.75" x14ac:dyDescent="0.25">
      <c r="A81" s="14">
        <v>4.5</v>
      </c>
      <c r="B81" s="26">
        <f t="shared" si="14"/>
        <v>0.4</v>
      </c>
      <c r="C81" s="53">
        <f t="shared" si="15"/>
        <v>0.79338119730187917</v>
      </c>
      <c r="D81" s="53">
        <f t="shared" si="16"/>
        <v>0.50118532374665969</v>
      </c>
    </row>
    <row r="82" spans="1:4" ht="15.75" x14ac:dyDescent="0.25">
      <c r="A82" s="14">
        <f>A80+0.2</f>
        <v>4.6000000000000014</v>
      </c>
      <c r="B82" s="26">
        <f t="shared" si="14"/>
        <v>0.39130434782608686</v>
      </c>
      <c r="C82" s="53">
        <f t="shared" si="15"/>
        <v>0.78898243408474067</v>
      </c>
      <c r="D82" s="53">
        <f t="shared" si="16"/>
        <v>0.49466608268183865</v>
      </c>
    </row>
    <row r="83" spans="1:4" ht="15.75" x14ac:dyDescent="0.25">
      <c r="A83" s="14">
        <f t="shared" si="17"/>
        <v>4.8000000000000016</v>
      </c>
      <c r="B83" s="26">
        <f t="shared" si="14"/>
        <v>0.37499999999999989</v>
      </c>
      <c r="C83" s="53">
        <f t="shared" si="15"/>
        <v>0.78024644367516494</v>
      </c>
      <c r="D83" s="53">
        <f t="shared" si="16"/>
        <v>0.48208677343228645</v>
      </c>
    </row>
    <row r="84" spans="1:4" ht="15.75" x14ac:dyDescent="0.25">
      <c r="A84" s="14">
        <f t="shared" si="17"/>
        <v>5.0000000000000018</v>
      </c>
      <c r="B84" s="26">
        <f t="shared" si="14"/>
        <v>0.35999999999999988</v>
      </c>
      <c r="C84" s="53">
        <f t="shared" si="15"/>
        <v>0.77159719526445447</v>
      </c>
      <c r="D84" s="53">
        <f t="shared" si="16"/>
        <v>0.47008872130702894</v>
      </c>
    </row>
    <row r="85" spans="1:4" ht="15.75" x14ac:dyDescent="0.25">
      <c r="A85" s="14">
        <f t="shared" si="17"/>
        <v>5.200000000000002</v>
      </c>
      <c r="B85" s="26">
        <f t="shared" si="14"/>
        <v>0.34615384615384603</v>
      </c>
      <c r="C85" s="53">
        <f t="shared" si="15"/>
        <v>0.76303982791382707</v>
      </c>
      <c r="D85" s="53">
        <f t="shared" si="16"/>
        <v>0.45863673650099046</v>
      </c>
    </row>
    <row r="86" spans="1:4" ht="15.75" x14ac:dyDescent="0.25">
      <c r="A86" s="14">
        <f t="shared" si="17"/>
        <v>5.4000000000000021</v>
      </c>
      <c r="B86" s="26">
        <f t="shared" si="14"/>
        <v>0.3333333333333332</v>
      </c>
      <c r="C86" s="53">
        <f t="shared" si="15"/>
        <v>0.75457890972218344</v>
      </c>
      <c r="D86" s="53">
        <f t="shared" si="16"/>
        <v>0.44769785358679504</v>
      </c>
    </row>
    <row r="87" spans="1:4" ht="15.75" x14ac:dyDescent="0.25">
      <c r="A87" s="14">
        <f t="shared" si="17"/>
        <v>5.6000000000000023</v>
      </c>
      <c r="B87" s="26">
        <f t="shared" si="14"/>
        <v>0.32142857142857129</v>
      </c>
      <c r="C87" s="53">
        <f t="shared" si="15"/>
        <v>0.74621844293215855</v>
      </c>
      <c r="D87" s="53">
        <f t="shared" si="16"/>
        <v>0.437241258489661</v>
      </c>
    </row>
    <row r="88" spans="1:4" ht="15.75" x14ac:dyDescent="0.25">
      <c r="A88" s="14">
        <f t="shared" si="17"/>
        <v>5.8000000000000025</v>
      </c>
      <c r="B88" s="26">
        <f t="shared" si="14"/>
        <v>0.3103448275862068</v>
      </c>
      <c r="C88" s="53">
        <f t="shared" si="15"/>
        <v>0.73796187962780069</v>
      </c>
      <c r="D88" s="53">
        <f t="shared" si="16"/>
        <v>0.42723819252385353</v>
      </c>
    </row>
    <row r="89" spans="1:4" ht="15.75" x14ac:dyDescent="0.25">
      <c r="A89" s="14">
        <f t="shared" si="17"/>
        <v>6.0000000000000027</v>
      </c>
      <c r="B89" s="26">
        <f t="shared" si="14"/>
        <v>0.29999999999999988</v>
      </c>
      <c r="C89" s="53">
        <f t="shared" si="15"/>
        <v>0.72981214512424786</v>
      </c>
      <c r="D89" s="53">
        <f t="shared" si="16"/>
        <v>0.41766184326016831</v>
      </c>
    </row>
    <row r="90" spans="1:4" ht="15.75" x14ac:dyDescent="0.25">
      <c r="A90" s="14">
        <f t="shared" si="17"/>
        <v>6.2000000000000028</v>
      </c>
      <c r="B90" s="26">
        <f t="shared" si="14"/>
        <v>0.29032258064516114</v>
      </c>
      <c r="C90" s="53">
        <f t="shared" si="15"/>
        <v>0.72177166665497516</v>
      </c>
      <c r="D90" s="53">
        <f t="shared" si="16"/>
        <v>0.40848722907258284</v>
      </c>
    </row>
    <row r="91" spans="1:4" ht="15.75" x14ac:dyDescent="0.25">
      <c r="A91" s="14">
        <f t="shared" si="17"/>
        <v>6.400000000000003</v>
      </c>
      <c r="B91" s="26">
        <f t="shared" si="14"/>
        <v>0.28124999999999989</v>
      </c>
      <c r="C91" s="53">
        <f t="shared" si="15"/>
        <v>0.71384240542567867</v>
      </c>
      <c r="D91" s="53">
        <f t="shared" si="16"/>
        <v>0.39969108209631077</v>
      </c>
    </row>
    <row r="92" spans="1:4" ht="15.75" x14ac:dyDescent="0.25">
      <c r="A92" s="14">
        <f t="shared" si="17"/>
        <v>6.6000000000000032</v>
      </c>
      <c r="B92" s="26">
        <f t="shared" si="14"/>
        <v>0.2727272727272726</v>
      </c>
      <c r="C92" s="53">
        <f t="shared" si="15"/>
        <v>0.70602589051140385</v>
      </c>
      <c r="D92" s="53">
        <f t="shared" si="16"/>
        <v>0.39125173280256531</v>
      </c>
    </row>
    <row r="93" spans="1:4" ht="15.75" x14ac:dyDescent="0.25">
      <c r="A93" s="14">
        <f t="shared" si="17"/>
        <v>6.8000000000000034</v>
      </c>
      <c r="B93" s="26">
        <f t="shared" si="14"/>
        <v>0.26470588235294107</v>
      </c>
      <c r="C93" s="53">
        <f t="shared" si="15"/>
        <v>0.6983232534210928</v>
      </c>
      <c r="D93" s="53">
        <f t="shared" si="16"/>
        <v>0.38314899829817606</v>
      </c>
    </row>
    <row r="94" spans="1:4" ht="15.75" x14ac:dyDescent="0.25">
      <c r="A94" s="14">
        <f t="shared" si="17"/>
        <v>7.0000000000000036</v>
      </c>
      <c r="B94" s="26">
        <f t="shared" si="14"/>
        <v>0.25714285714285701</v>
      </c>
      <c r="C94" s="53">
        <f t="shared" si="15"/>
        <v>0.69073526244321104</v>
      </c>
      <c r="D94" s="53">
        <f t="shared" si="16"/>
        <v>0.37536407567419217</v>
      </c>
    </row>
    <row r="95" spans="1:4" ht="15.75" x14ac:dyDescent="0.25">
      <c r="A95" s="14">
        <f t="shared" si="17"/>
        <v>7.2000000000000037</v>
      </c>
      <c r="B95" s="26">
        <f t="shared" si="14"/>
        <v>0.24999999999999989</v>
      </c>
      <c r="C95" s="53">
        <f t="shared" si="15"/>
        <v>0.68326235612262121</v>
      </c>
      <c r="D95" s="53">
        <f t="shared" si="16"/>
        <v>0.36787944117144222</v>
      </c>
    </row>
    <row r="96" spans="1:4" ht="15.75" x14ac:dyDescent="0.25">
      <c r="A96" s="14">
        <f t="shared" si="17"/>
        <v>7.4000000000000039</v>
      </c>
      <c r="B96" s="26">
        <f t="shared" si="14"/>
        <v>0.24324324324324312</v>
      </c>
      <c r="C96" s="53">
        <f t="shared" si="15"/>
        <v>0.67590467540888233</v>
      </c>
      <c r="D96" s="53">
        <f t="shared" si="16"/>
        <v>0.360678755540353</v>
      </c>
    </row>
    <row r="97" spans="1:4" ht="15.75" x14ac:dyDescent="0.25">
      <c r="A97" s="14">
        <f t="shared" si="17"/>
        <v>7.6000000000000041</v>
      </c>
      <c r="B97" s="26">
        <f t="shared" si="14"/>
        <v>0.23684210526315777</v>
      </c>
      <c r="C97" s="53">
        <f t="shared" si="15"/>
        <v>0.66866209416647293</v>
      </c>
      <c r="D97" s="53">
        <f t="shared" si="16"/>
        <v>0.35374677570167623</v>
      </c>
    </row>
    <row r="98" spans="1:4" ht="15.75" x14ac:dyDescent="0.25">
      <c r="A98" s="14">
        <f t="shared" si="17"/>
        <v>7.8000000000000043</v>
      </c>
      <c r="B98" s="26">
        <f t="shared" si="14"/>
        <v>0.23076923076923064</v>
      </c>
      <c r="C98" s="53">
        <f t="shared" si="15"/>
        <v>0.66153424785458126</v>
      </c>
      <c r="D98" s="53">
        <f t="shared" si="16"/>
        <v>0.34706927263085374</v>
      </c>
    </row>
    <row r="99" spans="1:4" ht="15.75" x14ac:dyDescent="0.25">
      <c r="A99" s="14">
        <f t="shared" si="17"/>
        <v>8.0000000000000036</v>
      </c>
      <c r="B99" s="26">
        <f t="shared" si="14"/>
        <v>0.22499999999999989</v>
      </c>
      <c r="C99" s="53">
        <f t="shared" si="15"/>
        <v>0.6545205602739812</v>
      </c>
      <c r="D99" s="53">
        <f t="shared" si="16"/>
        <v>0.34063295526733217</v>
      </c>
    </row>
    <row r="100" spans="1:4" ht="15.75" x14ac:dyDescent="0.25">
      <c r="A100" s="14">
        <f t="shared" si="17"/>
        <v>8.2000000000000028</v>
      </c>
      <c r="B100" s="26">
        <f t="shared" si="14"/>
        <v>0.21951219512195114</v>
      </c>
      <c r="C100" s="53">
        <f t="shared" si="15"/>
        <v>0.64762026834627673</v>
      </c>
      <c r="D100" s="53">
        <f t="shared" si="16"/>
        <v>0.3344254001734962</v>
      </c>
    </row>
    <row r="101" spans="1:4" ht="15.75" x14ac:dyDescent="0.25">
      <c r="A101" s="14">
        <f t="shared" si="17"/>
        <v>8.4000000000000021</v>
      </c>
      <c r="B101" s="26">
        <f t="shared" si="14"/>
        <v>0.21428571428571425</v>
      </c>
      <c r="C101" s="53">
        <f t="shared" si="15"/>
        <v>0.64083244494085423</v>
      </c>
      <c r="D101" s="53">
        <f t="shared" si="16"/>
        <v>0.32843498662310822</v>
      </c>
    </row>
    <row r="102" spans="1:4" ht="15.75" x14ac:dyDescent="0.25">
      <c r="A102" s="14">
        <f t="shared" si="17"/>
        <v>8.6000000000000014</v>
      </c>
      <c r="B102" s="26">
        <f t="shared" si="14"/>
        <v>0.20930232558139533</v>
      </c>
      <c r="C102" s="53">
        <f t="shared" si="15"/>
        <v>0.63415601980092184</v>
      </c>
      <c r="D102" s="53">
        <f t="shared" si="16"/>
        <v>0.32265083677681272</v>
      </c>
    </row>
    <row r="103" spans="1:4" ht="15.75" x14ac:dyDescent="0.25">
      <c r="A103" s="14">
        <f t="shared" si="17"/>
        <v>8.8000000000000007</v>
      </c>
      <c r="B103" s="26">
        <f t="shared" si="14"/>
        <v>0.20454545454545453</v>
      </c>
      <c r="C103" s="53">
        <f t="shared" si="15"/>
        <v>0.6275897986450607</v>
      </c>
      <c r="D103" s="53">
        <f t="shared" si="16"/>
        <v>0.31706276059553595</v>
      </c>
    </row>
    <row r="104" spans="1:4" ht="15.75" x14ac:dyDescent="0.25">
      <c r="A104" s="14">
        <f t="shared" si="17"/>
        <v>9</v>
      </c>
      <c r="B104" s="26">
        <f t="shared" si="14"/>
        <v>0.2</v>
      </c>
      <c r="C104" s="53">
        <f t="shared" si="15"/>
        <v>0.62113248053725523</v>
      </c>
      <c r="D104" s="53">
        <f t="shared" si="16"/>
        <v>0.31166120514652695</v>
      </c>
    </row>
    <row r="105" spans="1:4" ht="15.75" x14ac:dyDescent="0.25">
      <c r="A105" s="14">
        <f t="shared" si="17"/>
        <v>9.1999999999999993</v>
      </c>
      <c r="B105" s="26">
        <f t="shared" si="14"/>
        <v>0.19565217391304349</v>
      </c>
      <c r="C105" s="53">
        <f t="shared" si="15"/>
        <v>0.61478267362838845</v>
      </c>
      <c r="D105" s="53">
        <f t="shared" si="16"/>
        <v>0.30643720796774165</v>
      </c>
    </row>
    <row r="106" spans="1:4" ht="15.75" x14ac:dyDescent="0.25">
      <c r="A106" s="14">
        <f t="shared" si="17"/>
        <v>9.3999999999999986</v>
      </c>
      <c r="B106" s="26">
        <f t="shared" si="14"/>
        <v>0.19148936170212769</v>
      </c>
      <c r="C106" s="53">
        <f t="shared" si="15"/>
        <v>0.6085389093772865</v>
      </c>
      <c r="D106" s="53">
        <f t="shared" si="16"/>
        <v>0.301382354171703</v>
      </c>
    </row>
    <row r="107" spans="1:4" ht="15.75" x14ac:dyDescent="0.25">
      <c r="A107" s="14">
        <f t="shared" si="17"/>
        <v>9.5999999999999979</v>
      </c>
      <c r="B107" s="26">
        <f t="shared" si="14"/>
        <v>0.18750000000000006</v>
      </c>
      <c r="C107" s="53">
        <f t="shared" si="15"/>
        <v>0.60239965536082862</v>
      </c>
      <c r="D107" s="53">
        <f t="shared" si="16"/>
        <v>0.2964887369880197</v>
      </c>
    </row>
    <row r="108" spans="1:4" ht="15.75" x14ac:dyDescent="0.25">
      <c r="A108" s="14">
        <f t="shared" si="17"/>
        <v>9.7999999999999972</v>
      </c>
      <c r="B108" s="26">
        <f t="shared" si="14"/>
        <v>0.18367346938775517</v>
      </c>
      <c r="C108" s="53">
        <f t="shared" si="15"/>
        <v>0.59636332678140636</v>
      </c>
      <c r="D108" s="53">
        <f t="shared" si="16"/>
        <v>0.29174892146311593</v>
      </c>
    </row>
    <row r="109" spans="1:4" ht="15.75" x14ac:dyDescent="0.25">
      <c r="A109" s="14">
        <f t="shared" si="17"/>
        <v>9.9999999999999964</v>
      </c>
      <c r="B109" s="26">
        <f t="shared" si="14"/>
        <v>0.18000000000000008</v>
      </c>
      <c r="C109" s="53">
        <f t="shared" si="15"/>
        <v>0.59042829677688091</v>
      </c>
      <c r="D109" s="53">
        <f t="shared" si="16"/>
        <v>0.2871559110555163</v>
      </c>
    </row>
    <row r="110" spans="1:4" ht="15.75" x14ac:dyDescent="0.25">
      <c r="A110" s="14">
        <f t="shared" ref="A110:A173" si="18">A109+0.2</f>
        <v>10.199999999999996</v>
      </c>
      <c r="B110" s="26">
        <f t="shared" si="14"/>
        <v>0.17647058823529418</v>
      </c>
      <c r="C110" s="53">
        <f t="shared" si="15"/>
        <v>0.5845929056337581</v>
      </c>
      <c r="D110" s="53">
        <f t="shared" si="16"/>
        <v>0.28270311688460137</v>
      </c>
    </row>
    <row r="111" spans="1:4" ht="15.75" x14ac:dyDescent="0.25">
      <c r="A111" s="14">
        <f t="shared" si="18"/>
        <v>10.399999999999995</v>
      </c>
      <c r="B111" s="26">
        <f t="shared" si="14"/>
        <v>0.17307692307692316</v>
      </c>
      <c r="C111" s="53">
        <f t="shared" si="15"/>
        <v>0.57885546899902907</v>
      </c>
      <c r="D111" s="53">
        <f t="shared" si="16"/>
        <v>0.27838432940971247</v>
      </c>
    </row>
    <row r="112" spans="1:4" ht="15.75" x14ac:dyDescent="0.25">
      <c r="A112" s="14">
        <f t="shared" si="18"/>
        <v>10.599999999999994</v>
      </c>
      <c r="B112" s="26">
        <f t="shared" si="14"/>
        <v>0.16981132075471708</v>
      </c>
      <c r="C112" s="53">
        <f t="shared" si="15"/>
        <v>0.57321428518035911</v>
      </c>
      <c r="D112" s="53">
        <f t="shared" si="16"/>
        <v>0.2741936923345546</v>
      </c>
    </row>
    <row r="113" spans="1:4" ht="15.75" x14ac:dyDescent="0.25">
      <c r="A113" s="14">
        <f t="shared" si="18"/>
        <v>10.799999999999994</v>
      </c>
      <c r="B113" s="26">
        <f t="shared" si="14"/>
        <v>0.16666666666666677</v>
      </c>
      <c r="C113" s="53">
        <f t="shared" si="15"/>
        <v>0.56766764161830652</v>
      </c>
      <c r="D113" s="53">
        <f t="shared" si="16"/>
        <v>0.27012567854888814</v>
      </c>
    </row>
    <row r="114" spans="1:4" ht="15.75" x14ac:dyDescent="0.25">
      <c r="A114" s="14">
        <f t="shared" si="18"/>
        <v>10.999999999999993</v>
      </c>
      <c r="B114" s="26">
        <f t="shared" si="14"/>
        <v>0.16363636363636375</v>
      </c>
      <c r="C114" s="53">
        <f t="shared" si="15"/>
        <v>0.56221382060821579</v>
      </c>
      <c r="D114" s="53">
        <f t="shared" si="16"/>
        <v>0.26617506793541434</v>
      </c>
    </row>
    <row r="115" spans="1:4" ht="15.75" x14ac:dyDescent="0.25">
      <c r="A115" s="14">
        <f t="shared" si="18"/>
        <v>11.199999999999992</v>
      </c>
      <c r="B115" s="26">
        <f t="shared" si="14"/>
        <v>0.16071428571428584</v>
      </c>
      <c r="C115" s="53">
        <f t="shared" si="15"/>
        <v>0.55685110434347629</v>
      </c>
      <c r="D115" s="53">
        <f t="shared" si="16"/>
        <v>0.26233692688454657</v>
      </c>
    </row>
    <row r="116" spans="1:4" ht="15.75" x14ac:dyDescent="0.25">
      <c r="A116" s="14">
        <f t="shared" si="18"/>
        <v>11.399999999999991</v>
      </c>
      <c r="B116" s="26">
        <f t="shared" si="14"/>
        <v>0.15789473684210539</v>
      </c>
      <c r="C116" s="53">
        <f t="shared" si="15"/>
        <v>0.55157777934608787</v>
      </c>
      <c r="D116" s="53">
        <f t="shared" si="16"/>
        <v>0.25860658937340375</v>
      </c>
    </row>
    <row r="117" spans="1:4" ht="15.75" x14ac:dyDescent="0.25">
      <c r="A117" s="14">
        <f t="shared" si="18"/>
        <v>11.599999999999991</v>
      </c>
      <c r="B117" s="26">
        <f t="shared" si="14"/>
        <v>0.15517241379310356</v>
      </c>
      <c r="C117" s="53">
        <f t="shared" si="15"/>
        <v>0.54639214034497541</v>
      </c>
      <c r="D117" s="53">
        <f t="shared" si="16"/>
        <v>0.25497963947792168</v>
      </c>
    </row>
    <row r="118" spans="1:4" ht="15.75" x14ac:dyDescent="0.25">
      <c r="A118" s="14">
        <f t="shared" si="18"/>
        <v>11.79999999999999</v>
      </c>
      <c r="B118" s="26">
        <f t="shared" si="14"/>
        <v>0.15254237288135605</v>
      </c>
      <c r="C118" s="53">
        <f t="shared" si="15"/>
        <v>0.54129249365729559</v>
      </c>
      <c r="D118" s="53">
        <f t="shared" si="16"/>
        <v>0.25145189519848821</v>
      </c>
    </row>
    <row r="119" spans="1:4" ht="15.75" x14ac:dyDescent="0.25">
      <c r="A119" s="14">
        <f t="shared" si="18"/>
        <v>11.999999999999989</v>
      </c>
      <c r="B119" s="26">
        <f t="shared" si="14"/>
        <v>0.15000000000000013</v>
      </c>
      <c r="C119" s="53">
        <f t="shared" si="15"/>
        <v>0.53627716012310378</v>
      </c>
      <c r="D119" s="53">
        <f t="shared" si="16"/>
        <v>0.24801939349004432</v>
      </c>
    </row>
    <row r="120" spans="1:4" ht="15.75" x14ac:dyDescent="0.25">
      <c r="A120" s="14">
        <f t="shared" si="18"/>
        <v>12.199999999999989</v>
      </c>
      <c r="B120" s="26">
        <f t="shared" si="14"/>
        <v>0.14754098360655751</v>
      </c>
      <c r="C120" s="53">
        <f t="shared" si="15"/>
        <v>0.53134447763920478</v>
      </c>
      <c r="D120" s="53">
        <f t="shared" si="16"/>
        <v>0.24467837639720524</v>
      </c>
    </row>
    <row r="121" spans="1:4" ht="15.75" x14ac:dyDescent="0.25">
      <c r="A121" s="14">
        <f t="shared" si="18"/>
        <v>12.399999999999988</v>
      </c>
      <c r="B121" s="26">
        <f t="shared" si="14"/>
        <v>0.14516129032258079</v>
      </c>
      <c r="C121" s="53">
        <f t="shared" si="15"/>
        <v>0.52649280333379722</v>
      </c>
      <c r="D121" s="53">
        <f t="shared" si="16"/>
        <v>0.24142527820372117</v>
      </c>
    </row>
    <row r="122" spans="1:4" ht="15.75" x14ac:dyDescent="0.25">
      <c r="A122" s="14">
        <f t="shared" si="18"/>
        <v>12.599999999999987</v>
      </c>
      <c r="B122" s="26">
        <f t="shared" si="14"/>
        <v>0.14285714285714302</v>
      </c>
      <c r="C122" s="53">
        <f t="shared" si="15"/>
        <v>0.52172051541963926</v>
      </c>
      <c r="D122" s="53">
        <f t="shared" si="16"/>
        <v>0.2382567135135788</v>
      </c>
    </row>
    <row r="123" spans="1:4" ht="15.75" x14ac:dyDescent="0.25">
      <c r="A123" s="14">
        <f t="shared" si="18"/>
        <v>12.799999999999986</v>
      </c>
      <c r="B123" s="26">
        <f t="shared" si="14"/>
        <v>0.14062500000000014</v>
      </c>
      <c r="C123" s="53">
        <f t="shared" si="15"/>
        <v>0.5170260147598843</v>
      </c>
      <c r="D123" s="53">
        <f t="shared" si="16"/>
        <v>0.2351694661883077</v>
      </c>
    </row>
    <row r="124" spans="1:4" ht="15.75" x14ac:dyDescent="0.25">
      <c r="A124" s="14">
        <f t="shared" si="18"/>
        <v>12.999999999999986</v>
      </c>
      <c r="B124" s="26">
        <f t="shared" ref="B124:B187" si="19">$B$59*3.6/A124</f>
        <v>0.13846153846153861</v>
      </c>
      <c r="C124" s="53">
        <f t="shared" si="15"/>
        <v>0.5124077261774671</v>
      </c>
      <c r="D124" s="53">
        <f t="shared" si="16"/>
        <v>0.23216047907165838</v>
      </c>
    </row>
    <row r="125" spans="1:4" ht="15.75" x14ac:dyDescent="0.25">
      <c r="A125" s="14">
        <f t="shared" si="18"/>
        <v>13.199999999999985</v>
      </c>
      <c r="B125" s="26">
        <f t="shared" si="19"/>
        <v>0.13636363636363652</v>
      </c>
      <c r="C125" s="53">
        <f t="shared" ref="C125:C188" si="20">((EXP(-$C$59*B125)-1)/$C$59/B125+1)</f>
        <v>0.50786409953592315</v>
      </c>
      <c r="D125" s="53">
        <f t="shared" ref="D125:D188" si="21">((EXP(-$D$59*B125)-1)/$D$59/B125+1)</f>
        <v>0.22922684443881769</v>
      </c>
    </row>
    <row r="126" spans="1:4" ht="15.75" x14ac:dyDescent="0.25">
      <c r="A126" s="14">
        <f t="shared" si="18"/>
        <v>13.399999999999984</v>
      </c>
      <c r="B126" s="26">
        <f t="shared" si="19"/>
        <v>0.13432835820895539</v>
      </c>
      <c r="C126" s="53">
        <f t="shared" si="20"/>
        <v>0.50339361061680199</v>
      </c>
      <c r="D126" s="53">
        <f t="shared" si="21"/>
        <v>0.22636579511278554</v>
      </c>
    </row>
    <row r="127" spans="1:4" ht="15.75" x14ac:dyDescent="0.25">
      <c r="A127" s="14">
        <f t="shared" si="18"/>
        <v>13.599999999999984</v>
      </c>
      <c r="B127" s="26">
        <f t="shared" si="19"/>
        <v>0.13235294117647076</v>
      </c>
      <c r="C127" s="53">
        <f t="shared" si="20"/>
        <v>0.49899476181634361</v>
      </c>
      <c r="D127" s="53">
        <f t="shared" si="21"/>
        <v>0.22357469619548997</v>
      </c>
    </row>
    <row r="128" spans="1:4" ht="15.75" x14ac:dyDescent="0.25">
      <c r="A128" s="14">
        <f t="shared" si="18"/>
        <v>13.799999999999983</v>
      </c>
      <c r="B128" s="26">
        <f t="shared" si="19"/>
        <v>0.13043478260869582</v>
      </c>
      <c r="C128" s="53">
        <f t="shared" si="20"/>
        <v>0.4946660826818392</v>
      </c>
      <c r="D128" s="53">
        <f t="shared" si="21"/>
        <v>0.22085103736572032</v>
      </c>
    </row>
    <row r="129" spans="1:4" ht="15.75" x14ac:dyDescent="0.25">
      <c r="A129" s="14">
        <f t="shared" si="18"/>
        <v>13.999999999999982</v>
      </c>
      <c r="B129" s="26">
        <f t="shared" si="19"/>
        <v>0.12857142857142873</v>
      </c>
      <c r="C129" s="53">
        <f t="shared" si="20"/>
        <v>0.49040613030604641</v>
      </c>
      <c r="D129" s="53">
        <f t="shared" si="21"/>
        <v>0.21819242570005193</v>
      </c>
    </row>
    <row r="130" spans="1:4" ht="15.75" x14ac:dyDescent="0.25">
      <c r="A130" s="14">
        <f t="shared" si="18"/>
        <v>14.199999999999982</v>
      </c>
      <c r="B130" s="26">
        <f t="shared" si="19"/>
        <v>0.12676056338028185</v>
      </c>
      <c r="C130" s="53">
        <f t="shared" si="20"/>
        <v>0.48621348959617583</v>
      </c>
      <c r="D130" s="53">
        <f t="shared" si="21"/>
        <v>0.21559657897665541</v>
      </c>
    </row>
    <row r="131" spans="1:4" ht="15.75" x14ac:dyDescent="0.25">
      <c r="A131" s="14">
        <f t="shared" si="18"/>
        <v>14.399999999999981</v>
      </c>
      <c r="B131" s="26">
        <f t="shared" si="19"/>
        <v>0.12500000000000017</v>
      </c>
      <c r="C131" s="53">
        <f t="shared" si="20"/>
        <v>0.4820867734322869</v>
      </c>
      <c r="D131" s="53">
        <f t="shared" si="21"/>
        <v>0.21306131942526696</v>
      </c>
    </row>
    <row r="132" spans="1:4" ht="15.75" x14ac:dyDescent="0.25">
      <c r="A132" s="14">
        <f t="shared" si="18"/>
        <v>14.59999999999998</v>
      </c>
      <c r="B132" s="26">
        <f t="shared" si="19"/>
        <v>0.12328767123287689</v>
      </c>
      <c r="C132" s="53">
        <f t="shared" si="20"/>
        <v>0.47802462272841695</v>
      </c>
      <c r="D132" s="53">
        <f t="shared" si="21"/>
        <v>0.21058456788967028</v>
      </c>
    </row>
    <row r="133" spans="1:4" ht="15.75" x14ac:dyDescent="0.25">
      <c r="A133" s="14">
        <f t="shared" si="18"/>
        <v>14.799999999999979</v>
      </c>
      <c r="B133" s="26">
        <f t="shared" si="19"/>
        <v>0.12162162162162179</v>
      </c>
      <c r="C133" s="53">
        <f t="shared" si="20"/>
        <v>0.47402570640839126</v>
      </c>
      <c r="D133" s="53">
        <f t="shared" si="21"/>
        <v>0.20816433837184145</v>
      </c>
    </row>
    <row r="134" spans="1:4" ht="15.75" x14ac:dyDescent="0.25">
      <c r="A134" s="14">
        <f t="shared" si="18"/>
        <v>14.999999999999979</v>
      </c>
      <c r="B134" s="26">
        <f t="shared" si="19"/>
        <v>0.12000000000000018</v>
      </c>
      <c r="C134" s="53">
        <f t="shared" si="20"/>
        <v>0.47008872130702939</v>
      </c>
      <c r="D134" s="53">
        <f t="shared" si="21"/>
        <v>0.20579873292946027</v>
      </c>
    </row>
    <row r="135" spans="1:4" ht="15.75" x14ac:dyDescent="0.25">
      <c r="A135" s="14">
        <f t="shared" si="18"/>
        <v>15.199999999999978</v>
      </c>
      <c r="B135" s="26">
        <f t="shared" si="19"/>
        <v>0.11842105263157912</v>
      </c>
      <c r="C135" s="53">
        <f t="shared" si="20"/>
        <v>0.4662123920063449</v>
      </c>
      <c r="D135" s="53">
        <f t="shared" si="21"/>
        <v>0.20348593690080596</v>
      </c>
    </row>
    <row r="136" spans="1:4" ht="15.75" x14ac:dyDescent="0.25">
      <c r="A136" s="14">
        <f t="shared" si="18"/>
        <v>15.399999999999977</v>
      </c>
      <c r="B136" s="26">
        <f t="shared" si="19"/>
        <v>0.11688311688311706</v>
      </c>
      <c r="C136" s="53">
        <f t="shared" si="20"/>
        <v>0.46239547061532715</v>
      </c>
      <c r="D136" s="53">
        <f t="shared" si="21"/>
        <v>0.20122421443317573</v>
      </c>
    </row>
    <row r="137" spans="1:4" ht="15.75" x14ac:dyDescent="0.25">
      <c r="A137" s="14">
        <f t="shared" si="18"/>
        <v>15.599999999999977</v>
      </c>
      <c r="B137" s="26">
        <f t="shared" si="19"/>
        <v>0.11538461538461556</v>
      </c>
      <c r="C137" s="53">
        <f t="shared" si="20"/>
        <v>0.45863673650099102</v>
      </c>
      <c r="D137" s="53">
        <f t="shared" si="21"/>
        <v>0.19901190429289306</v>
      </c>
    </row>
    <row r="138" spans="1:4" ht="15.75" x14ac:dyDescent="0.25">
      <c r="A138" s="14">
        <f t="shared" si="18"/>
        <v>15.799999999999976</v>
      </c>
      <c r="B138" s="26">
        <f t="shared" si="19"/>
        <v>0.11392405063291157</v>
      </c>
      <c r="C138" s="53">
        <f t="shared" si="20"/>
        <v>0.45493499597756093</v>
      </c>
      <c r="D138" s="53">
        <f t="shared" si="21"/>
        <v>0.19684741593672839</v>
      </c>
    </row>
    <row r="139" spans="1:4" ht="15.75" x14ac:dyDescent="0.25">
      <c r="A139" s="14">
        <f t="shared" si="18"/>
        <v>15.999999999999975</v>
      </c>
      <c r="B139" s="26">
        <f t="shared" si="19"/>
        <v>0.11250000000000018</v>
      </c>
      <c r="C139" s="53">
        <f t="shared" si="20"/>
        <v>0.45128908195992001</v>
      </c>
      <c r="D139" s="53">
        <f t="shared" si="21"/>
        <v>0.19472922582616303</v>
      </c>
    </row>
    <row r="140" spans="1:4" ht="15.75" x14ac:dyDescent="0.25">
      <c r="A140" s="14">
        <f t="shared" si="18"/>
        <v>16.199999999999974</v>
      </c>
      <c r="B140" s="26">
        <f t="shared" si="19"/>
        <v>0.11111111111111129</v>
      </c>
      <c r="C140" s="53">
        <f t="shared" si="20"/>
        <v>0.44769785358679559</v>
      </c>
      <c r="D140" s="53">
        <f t="shared" si="21"/>
        <v>0.19265587396739814</v>
      </c>
    </row>
    <row r="141" spans="1:4" ht="15.75" x14ac:dyDescent="0.25">
      <c r="A141" s="14">
        <f t="shared" si="18"/>
        <v>16.399999999999974</v>
      </c>
      <c r="B141" s="26">
        <f t="shared" si="19"/>
        <v>0.10975609756097579</v>
      </c>
      <c r="C141" s="53">
        <f t="shared" si="20"/>
        <v>0.4441601958185537</v>
      </c>
      <c r="D141" s="53">
        <f t="shared" si="21"/>
        <v>0.1906259606613403</v>
      </c>
    </row>
    <row r="142" spans="1:4" ht="15.75" x14ac:dyDescent="0.25">
      <c r="A142" s="14">
        <f t="shared" si="18"/>
        <v>16.599999999999973</v>
      </c>
      <c r="B142" s="26">
        <f t="shared" si="19"/>
        <v>0.10843373493975922</v>
      </c>
      <c r="C142" s="53">
        <f t="shared" si="20"/>
        <v>0.44067501901394601</v>
      </c>
      <c r="D142" s="53">
        <f t="shared" si="21"/>
        <v>0.1886381434490354</v>
      </c>
    </row>
    <row r="143" spans="1:4" ht="15.75" x14ac:dyDescent="0.25">
      <c r="A143" s="14">
        <f t="shared" si="18"/>
        <v>16.799999999999972</v>
      </c>
      <c r="B143" s="26">
        <f t="shared" si="19"/>
        <v>0.10714285714285732</v>
      </c>
      <c r="C143" s="53">
        <f t="shared" si="20"/>
        <v>0.43724125848966167</v>
      </c>
      <c r="D143" s="53">
        <f t="shared" si="21"/>
        <v>0.18669113423912997</v>
      </c>
    </row>
    <row r="144" spans="1:4" ht="15.75" x14ac:dyDescent="0.25">
      <c r="A144" s="14">
        <f t="shared" si="18"/>
        <v>16.999999999999972</v>
      </c>
      <c r="B144" s="26">
        <f t="shared" si="19"/>
        <v>0.10588235294117665</v>
      </c>
      <c r="C144" s="53">
        <f t="shared" si="20"/>
        <v>0.43385787406611609</v>
      </c>
      <c r="D144" s="53">
        <f t="shared" si="21"/>
        <v>0.18478369660497806</v>
      </c>
    </row>
    <row r="145" spans="1:4" ht="15.75" x14ac:dyDescent="0.25">
      <c r="A145" s="14">
        <f t="shared" si="18"/>
        <v>17.199999999999971</v>
      </c>
      <c r="B145" s="26">
        <f t="shared" si="19"/>
        <v>0.10465116279069786</v>
      </c>
      <c r="C145" s="53">
        <f t="shared" si="20"/>
        <v>0.43052384960251078</v>
      </c>
      <c r="D145" s="53">
        <f t="shared" si="21"/>
        <v>0.18291464323994355</v>
      </c>
    </row>
    <row r="146" spans="1:4" ht="15.75" x14ac:dyDescent="0.25">
      <c r="A146" s="14">
        <f t="shared" si="18"/>
        <v>17.39999999999997</v>
      </c>
      <c r="B146" s="26">
        <f t="shared" si="19"/>
        <v>0.10344827586206914</v>
      </c>
      <c r="C146" s="53">
        <f t="shared" si="20"/>
        <v>0.42723819252385409</v>
      </c>
      <c r="D146" s="53">
        <f t="shared" si="21"/>
        <v>0.1810828335603174</v>
      </c>
    </row>
    <row r="147" spans="1:4" ht="15.75" x14ac:dyDescent="0.25">
      <c r="A147" s="14">
        <f t="shared" si="18"/>
        <v>17.599999999999969</v>
      </c>
      <c r="B147" s="26">
        <f t="shared" si="19"/>
        <v>0.10227272727272746</v>
      </c>
      <c r="C147" s="53">
        <f t="shared" si="20"/>
        <v>0.42399993334232</v>
      </c>
      <c r="D147" s="53">
        <f t="shared" si="21"/>
        <v>0.17928717144605566</v>
      </c>
    </row>
    <row r="148" spans="1:4" ht="15.75" x14ac:dyDescent="0.25">
      <c r="A148" s="14">
        <f t="shared" si="18"/>
        <v>17.799999999999969</v>
      </c>
      <c r="B148" s="26">
        <f t="shared" si="19"/>
        <v>0.10112359550561816</v>
      </c>
      <c r="C148" s="53">
        <f t="shared" si="20"/>
        <v>0.42080812517503952</v>
      </c>
      <c r="D148" s="53">
        <f t="shared" si="21"/>
        <v>0.17752660311027368</v>
      </c>
    </row>
    <row r="149" spans="1:4" ht="15.75" x14ac:dyDescent="0.25">
      <c r="A149" s="14">
        <f t="shared" si="18"/>
        <v>17.999999999999968</v>
      </c>
      <c r="B149" s="26">
        <f t="shared" si="19"/>
        <v>0.10000000000000019</v>
      </c>
      <c r="C149" s="53">
        <f t="shared" si="20"/>
        <v>0.41766184326016886</v>
      </c>
      <c r="D149" s="53">
        <f t="shared" si="21"/>
        <v>0.17580011508909843</v>
      </c>
    </row>
    <row r="150" spans="1:4" ht="15.75" x14ac:dyDescent="0.25">
      <c r="A150" s="14">
        <f t="shared" si="18"/>
        <v>18.199999999999967</v>
      </c>
      <c r="B150" s="26">
        <f t="shared" si="19"/>
        <v>9.8901098901099077E-2</v>
      </c>
      <c r="C150" s="53">
        <f t="shared" si="20"/>
        <v>0.41456018447285281</v>
      </c>
      <c r="D150" s="53">
        <f t="shared" si="21"/>
        <v>0.17410673234409102</v>
      </c>
    </row>
    <row r="151" spans="1:4" ht="15.75" x14ac:dyDescent="0.25">
      <c r="A151" s="14">
        <f t="shared" si="18"/>
        <v>18.399999999999967</v>
      </c>
      <c r="B151" s="26">
        <f t="shared" si="19"/>
        <v>9.7826086956521924E-2</v>
      </c>
      <c r="C151" s="53">
        <f t="shared" si="20"/>
        <v>0.41150226684249602</v>
      </c>
      <c r="D151" s="53">
        <f t="shared" si="21"/>
        <v>0.17244551647002193</v>
      </c>
    </row>
    <row r="152" spans="1:4" ht="15.75" x14ac:dyDescent="0.25">
      <c r="A152" s="14">
        <f t="shared" si="18"/>
        <v>18.599999999999966</v>
      </c>
      <c r="B152" s="26">
        <f t="shared" si="19"/>
        <v>9.6774193548387274E-2</v>
      </c>
      <c r="C152" s="53">
        <f t="shared" si="20"/>
        <v>0.40848722907258339</v>
      </c>
      <c r="D152" s="53">
        <f t="shared" si="21"/>
        <v>0.17081556400129361</v>
      </c>
    </row>
    <row r="153" spans="1:4" ht="15.75" x14ac:dyDescent="0.25">
      <c r="A153" s="14">
        <f t="shared" si="18"/>
        <v>18.799999999999965</v>
      </c>
      <c r="B153" s="26">
        <f t="shared" si="19"/>
        <v>9.574468085106401E-2</v>
      </c>
      <c r="C153" s="53">
        <f t="shared" si="20"/>
        <v>0.40551423006411458</v>
      </c>
      <c r="D153" s="53">
        <f t="shared" si="21"/>
        <v>0.16921600481079047</v>
      </c>
    </row>
    <row r="154" spans="1:4" ht="15.75" x14ac:dyDescent="0.25">
      <c r="A154" s="14">
        <f t="shared" si="18"/>
        <v>18.999999999999964</v>
      </c>
      <c r="B154" s="26">
        <f t="shared" si="19"/>
        <v>9.4736842105263341E-2</v>
      </c>
      <c r="C154" s="53">
        <f t="shared" si="20"/>
        <v>0.40258244844358515</v>
      </c>
      <c r="D154" s="53">
        <f t="shared" si="21"/>
        <v>0.16764600059536516</v>
      </c>
    </row>
    <row r="155" spans="1:4" ht="15.75" x14ac:dyDescent="0.25">
      <c r="A155" s="14">
        <f t="shared" si="18"/>
        <v>19.199999999999964</v>
      </c>
      <c r="B155" s="26">
        <f t="shared" si="19"/>
        <v>9.375000000000018E-2</v>
      </c>
      <c r="C155" s="53">
        <f t="shared" si="20"/>
        <v>0.39969108209631143</v>
      </c>
      <c r="D155" s="53">
        <f t="shared" si="21"/>
        <v>0.16610474344259274</v>
      </c>
    </row>
    <row r="156" spans="1:4" ht="15.75" x14ac:dyDescent="0.25">
      <c r="A156" s="14">
        <f t="shared" si="18"/>
        <v>19.399999999999963</v>
      </c>
      <c r="B156" s="26">
        <f t="shared" si="19"/>
        <v>9.2783505154639359E-2</v>
      </c>
      <c r="C156" s="53">
        <f t="shared" si="20"/>
        <v>0.39683934770578011</v>
      </c>
      <c r="D156" s="53">
        <f t="shared" si="21"/>
        <v>0.16459145447378265</v>
      </c>
    </row>
    <row r="157" spans="1:4" ht="15.75" x14ac:dyDescent="0.25">
      <c r="A157" s="14">
        <f t="shared" si="18"/>
        <v>19.599999999999962</v>
      </c>
      <c r="B157" s="26">
        <f t="shared" si="19"/>
        <v>9.1836734693877736E-2</v>
      </c>
      <c r="C157" s="53">
        <f t="shared" si="20"/>
        <v>0.39402648029960374</v>
      </c>
      <c r="D157" s="53">
        <f t="shared" si="21"/>
        <v>0.16310538255859419</v>
      </c>
    </row>
    <row r="158" spans="1:4" ht="15.75" x14ac:dyDescent="0.25">
      <c r="A158" s="14">
        <f t="shared" si="18"/>
        <v>19.799999999999962</v>
      </c>
      <c r="B158" s="26">
        <f t="shared" si="19"/>
        <v>9.0909090909091092E-2</v>
      </c>
      <c r="C158" s="53">
        <f t="shared" si="20"/>
        <v>0.39125173280256598</v>
      </c>
      <c r="D158" s="53">
        <f t="shared" si="21"/>
        <v>0.16164580309691667</v>
      </c>
    </row>
    <row r="159" spans="1:4" ht="15.75" x14ac:dyDescent="0.25">
      <c r="A159" s="14">
        <f t="shared" si="18"/>
        <v>19.999999999999961</v>
      </c>
      <c r="B159" s="26">
        <f t="shared" si="19"/>
        <v>9.0000000000000177E-2</v>
      </c>
      <c r="C159" s="53">
        <f t="shared" si="20"/>
        <v>0.38851437559716639</v>
      </c>
      <c r="D159" s="53">
        <f t="shared" si="21"/>
        <v>0.16021201686397546</v>
      </c>
    </row>
    <row r="160" spans="1:4" ht="15.75" x14ac:dyDescent="0.25">
      <c r="A160" s="14">
        <f t="shared" si="18"/>
        <v>20.19999999999996</v>
      </c>
      <c r="B160" s="26">
        <f t="shared" si="19"/>
        <v>8.9108910891089285E-2</v>
      </c>
      <c r="C160" s="53">
        <f t="shared" si="20"/>
        <v>0.38581369609199023</v>
      </c>
      <c r="D160" s="53">
        <f t="shared" si="21"/>
        <v>0.15880334891488701</v>
      </c>
    </row>
    <row r="161" spans="1:4" ht="15.75" x14ac:dyDescent="0.25">
      <c r="A161" s="14">
        <f t="shared" si="18"/>
        <v>20.399999999999959</v>
      </c>
      <c r="B161" s="26">
        <f t="shared" si="19"/>
        <v>8.8235294117647231E-2</v>
      </c>
      <c r="C161" s="53">
        <f t="shared" si="20"/>
        <v>0.38314899829817661</v>
      </c>
      <c r="D161" s="53">
        <f t="shared" si="21"/>
        <v>0.15741914754515407</v>
      </c>
    </row>
    <row r="162" spans="1:4" ht="15.75" x14ac:dyDescent="0.25">
      <c r="A162" s="14">
        <f t="shared" si="18"/>
        <v>20.599999999999959</v>
      </c>
      <c r="B162" s="26">
        <f t="shared" si="19"/>
        <v>8.7378640776699212E-2</v>
      </c>
      <c r="C162" s="53">
        <f t="shared" si="20"/>
        <v>0.38051960241419125</v>
      </c>
      <c r="D162" s="53">
        <f t="shared" si="21"/>
        <v>0.15605878330381528</v>
      </c>
    </row>
    <row r="163" spans="1:4" ht="15.75" x14ac:dyDescent="0.25">
      <c r="A163" s="14">
        <f t="shared" si="18"/>
        <v>20.799999999999958</v>
      </c>
      <c r="B163" s="26">
        <f t="shared" si="19"/>
        <v>8.6538461538461717E-2</v>
      </c>
      <c r="C163" s="53">
        <f t="shared" si="20"/>
        <v>0.37792484441906171</v>
      </c>
      <c r="D163" s="53">
        <f t="shared" si="21"/>
        <v>0.15472164805617838</v>
      </c>
    </row>
    <row r="164" spans="1:4" ht="15.75" x14ac:dyDescent="0.25">
      <c r="A164" s="14">
        <f t="shared" si="18"/>
        <v>20.999999999999957</v>
      </c>
      <c r="B164" s="26">
        <f t="shared" si="19"/>
        <v>8.5714285714285895E-2</v>
      </c>
      <c r="C164" s="53">
        <f t="shared" si="20"/>
        <v>0.37536407567419294</v>
      </c>
      <c r="D164" s="53">
        <f t="shared" si="21"/>
        <v>0.15340715409328287</v>
      </c>
    </row>
    <row r="165" spans="1:4" ht="15.75" x14ac:dyDescent="0.25">
      <c r="A165" s="14">
        <f t="shared" si="18"/>
        <v>21.199999999999957</v>
      </c>
      <c r="B165" s="26">
        <f t="shared" si="19"/>
        <v>8.4905660377358666E-2</v>
      </c>
      <c r="C165" s="53">
        <f t="shared" si="20"/>
        <v>0.37283666253383052</v>
      </c>
      <c r="D165" s="53">
        <f t="shared" si="21"/>
        <v>0.15211473328540026</v>
      </c>
    </row>
    <row r="166" spans="1:4" ht="15.75" x14ac:dyDescent="0.25">
      <c r="A166" s="14">
        <f t="shared" si="18"/>
        <v>21.399999999999956</v>
      </c>
      <c r="B166" s="26">
        <f t="shared" si="19"/>
        <v>8.4112149532710456E-2</v>
      </c>
      <c r="C166" s="53">
        <f t="shared" si="20"/>
        <v>0.37034198596421686</v>
      </c>
      <c r="D166" s="53">
        <f t="shared" si="21"/>
        <v>0.15084383627707665</v>
      </c>
    </row>
    <row r="167" spans="1:4" ht="15.75" x14ac:dyDescent="0.25">
      <c r="A167" s="14">
        <f t="shared" si="18"/>
        <v>21.599999999999955</v>
      </c>
      <c r="B167" s="26">
        <f t="shared" si="19"/>
        <v>8.3333333333333509E-2</v>
      </c>
      <c r="C167" s="53">
        <f t="shared" si="20"/>
        <v>0.36787944117144278</v>
      </c>
      <c r="D167" s="53">
        <f t="shared" si="21"/>
        <v>0.14959393172136792</v>
      </c>
    </row>
    <row r="168" spans="1:4" ht="15.75" x14ac:dyDescent="0.25">
      <c r="A168" s="14">
        <f t="shared" si="18"/>
        <v>21.799999999999955</v>
      </c>
      <c r="B168" s="26">
        <f t="shared" si="19"/>
        <v>8.2568807339449712E-2</v>
      </c>
      <c r="C168" s="53">
        <f t="shared" si="20"/>
        <v>0.36544843723798004</v>
      </c>
      <c r="D168" s="53">
        <f t="shared" si="21"/>
        <v>0.14836450555106917</v>
      </c>
    </row>
    <row r="169" spans="1:4" ht="15.75" x14ac:dyDescent="0.25">
      <c r="A169" s="14">
        <f t="shared" si="18"/>
        <v>21.999999999999954</v>
      </c>
      <c r="B169" s="26">
        <f t="shared" si="19"/>
        <v>8.1818181818181998E-2</v>
      </c>
      <c r="C169" s="53">
        <f t="shared" si="20"/>
        <v>0.36304839676784773</v>
      </c>
      <c r="D169" s="53">
        <f t="shared" si="21"/>
        <v>0.14715506028488545</v>
      </c>
    </row>
    <row r="170" spans="1:4" ht="15.75" x14ac:dyDescent="0.25">
      <c r="A170" s="14">
        <f t="shared" si="18"/>
        <v>22.199999999999953</v>
      </c>
      <c r="B170" s="26">
        <f t="shared" si="19"/>
        <v>8.1081081081081252E-2</v>
      </c>
      <c r="C170" s="53">
        <f t="shared" si="20"/>
        <v>0.36067875554035356</v>
      </c>
      <c r="D170" s="53">
        <f t="shared" si="21"/>
        <v>0.14596511436661275</v>
      </c>
    </row>
    <row r="171" spans="1:4" ht="15.75" x14ac:dyDescent="0.25">
      <c r="A171" s="14">
        <f t="shared" si="18"/>
        <v>22.399999999999952</v>
      </c>
      <c r="B171" s="26">
        <f t="shared" si="19"/>
        <v>8.035714285714303E-2</v>
      </c>
      <c r="C171" s="53">
        <f t="shared" si="20"/>
        <v>0.35833896217232819</v>
      </c>
      <c r="D171" s="53">
        <f t="shared" si="21"/>
        <v>0.14479420153552147</v>
      </c>
    </row>
    <row r="172" spans="1:4" ht="15.75" x14ac:dyDescent="0.25">
      <c r="A172" s="14">
        <f t="shared" si="18"/>
        <v>22.599999999999952</v>
      </c>
      <c r="B172" s="26">
        <f t="shared" si="19"/>
        <v>7.964601769911521E-2</v>
      </c>
      <c r="C172" s="53">
        <f t="shared" si="20"/>
        <v>0.35602847778875257</v>
      </c>
      <c r="D172" s="53">
        <f t="shared" si="21"/>
        <v>0.14364187022624475</v>
      </c>
    </row>
    <row r="173" spans="1:4" ht="15.75" x14ac:dyDescent="0.25">
      <c r="A173" s="14">
        <f t="shared" si="18"/>
        <v>22.799999999999951</v>
      </c>
      <c r="B173" s="26">
        <f t="shared" si="19"/>
        <v>7.8947368421052808E-2</v>
      </c>
      <c r="C173" s="53">
        <f t="shared" si="20"/>
        <v>0.3537467757016769</v>
      </c>
      <c r="D173" s="53">
        <f t="shared" si="21"/>
        <v>0.14250768299657801</v>
      </c>
    </row>
    <row r="174" spans="1:4" ht="15.75" x14ac:dyDescent="0.25">
      <c r="A174" s="14">
        <f t="shared" ref="A174:A237" si="22">A173+0.2</f>
        <v>22.99999999999995</v>
      </c>
      <c r="B174" s="26">
        <f t="shared" si="19"/>
        <v>7.8260869565217564E-2</v>
      </c>
      <c r="C174" s="53">
        <f t="shared" si="20"/>
        <v>0.35149334109730257</v>
      </c>
      <c r="D174" s="53">
        <f t="shared" si="21"/>
        <v>0.14139121598169824</v>
      </c>
    </row>
    <row r="175" spans="1:4" ht="15.75" x14ac:dyDescent="0.25">
      <c r="A175" s="14">
        <f t="shared" si="22"/>
        <v>23.19999999999995</v>
      </c>
      <c r="B175" s="26">
        <f t="shared" si="19"/>
        <v>7.7586206896551893E-2</v>
      </c>
      <c r="C175" s="53">
        <f t="shared" si="20"/>
        <v>0.3492676707311051</v>
      </c>
      <c r="D175" s="53">
        <f t="shared" si="21"/>
        <v>0.14029205837339187</v>
      </c>
    </row>
    <row r="176" spans="1:4" ht="15.75" x14ac:dyDescent="0.25">
      <c r="A176" s="14">
        <f t="shared" si="22"/>
        <v>23.399999999999949</v>
      </c>
      <c r="B176" s="26">
        <f t="shared" si="19"/>
        <v>7.6923076923077094E-2</v>
      </c>
      <c r="C176" s="53">
        <f t="shared" si="20"/>
        <v>0.34706927263085452</v>
      </c>
      <c r="D176" s="53">
        <f t="shared" si="21"/>
        <v>0.1392098119229751</v>
      </c>
    </row>
    <row r="177" spans="1:4" ht="15.75" x14ac:dyDescent="0.25">
      <c r="A177" s="14">
        <f t="shared" si="22"/>
        <v>23.599999999999948</v>
      </c>
      <c r="B177" s="26">
        <f t="shared" si="19"/>
        <v>7.6271186440678138E-2</v>
      </c>
      <c r="C177" s="53">
        <f t="shared" si="20"/>
        <v>0.34489766580739301</v>
      </c>
      <c r="D177" s="53">
        <f t="shared" si="21"/>
        <v>0.13814409046665999</v>
      </c>
    </row>
    <row r="178" spans="1:4" ht="15.75" x14ac:dyDescent="0.25">
      <c r="A178" s="14">
        <f t="shared" si="22"/>
        <v>23.799999999999947</v>
      </c>
      <c r="B178" s="26">
        <f t="shared" si="19"/>
        <v>7.5630252100840512E-2</v>
      </c>
      <c r="C178" s="53">
        <f t="shared" si="20"/>
        <v>0.34275237997302033</v>
      </c>
      <c r="D178" s="53">
        <f t="shared" si="21"/>
        <v>0.1370945194722023</v>
      </c>
    </row>
    <row r="179" spans="1:4" ht="15.75" x14ac:dyDescent="0.25">
      <c r="A179" s="14">
        <f t="shared" si="22"/>
        <v>23.999999999999947</v>
      </c>
      <c r="B179" s="26">
        <f t="shared" si="19"/>
        <v>7.5000000000000164E-2</v>
      </c>
      <c r="C179" s="53">
        <f t="shared" si="20"/>
        <v>0.34063295526733284</v>
      </c>
      <c r="D179" s="53">
        <f t="shared" si="21"/>
        <v>0.13606073560572662</v>
      </c>
    </row>
    <row r="180" spans="1:4" ht="15.75" x14ac:dyDescent="0.25">
      <c r="A180" s="14">
        <f t="shared" si="22"/>
        <v>24.199999999999946</v>
      </c>
      <c r="B180" s="26">
        <f t="shared" si="19"/>
        <v>7.4380165289256367E-2</v>
      </c>
      <c r="C180" s="53">
        <f t="shared" si="20"/>
        <v>0.33853894199036105</v>
      </c>
      <c r="D180" s="53">
        <f t="shared" si="21"/>
        <v>0.13504238631769638</v>
      </c>
    </row>
    <row r="181" spans="1:4" ht="15.75" x14ac:dyDescent="0.25">
      <c r="A181" s="14">
        <f t="shared" si="22"/>
        <v>24.399999999999945</v>
      </c>
      <c r="B181" s="26">
        <f t="shared" si="19"/>
        <v>7.3770491803278854E-2</v>
      </c>
      <c r="C181" s="53">
        <f t="shared" si="20"/>
        <v>0.33646990034284596</v>
      </c>
      <c r="D181" s="53">
        <f t="shared" si="21"/>
        <v>0.13403912944705165</v>
      </c>
    </row>
    <row r="182" spans="1:4" ht="15.75" x14ac:dyDescent="0.25">
      <c r="A182" s="14">
        <f t="shared" si="22"/>
        <v>24.599999999999945</v>
      </c>
      <c r="B182" s="26">
        <f t="shared" si="19"/>
        <v>7.3170731707317235E-2</v>
      </c>
      <c r="C182" s="53">
        <f t="shared" si="20"/>
        <v>0.33442540017349687</v>
      </c>
      <c r="D182" s="53">
        <f t="shared" si="21"/>
        <v>0.13305063284259167</v>
      </c>
    </row>
    <row r="183" spans="1:4" ht="15.75" x14ac:dyDescent="0.25">
      <c r="A183" s="14">
        <f t="shared" si="22"/>
        <v>24.799999999999944</v>
      </c>
      <c r="B183" s="26">
        <f t="shared" si="19"/>
        <v>7.2580645161290494E-2</v>
      </c>
      <c r="C183" s="53">
        <f t="shared" si="20"/>
        <v>0.33240502073306755</v>
      </c>
      <c r="D183" s="53">
        <f t="shared" si="21"/>
        <v>0.13207657400074424</v>
      </c>
    </row>
    <row r="184" spans="1:4" ht="15.75" x14ac:dyDescent="0.25">
      <c r="A184" s="14">
        <f t="shared" si="22"/>
        <v>24.999999999999943</v>
      </c>
      <c r="B184" s="26">
        <f t="shared" si="19"/>
        <v>7.2000000000000161E-2</v>
      </c>
      <c r="C184" s="53">
        <f t="shared" si="20"/>
        <v>0.33040835043509043</v>
      </c>
      <c r="D184" s="53">
        <f t="shared" si="21"/>
        <v>0.13111663971889365</v>
      </c>
    </row>
    <row r="185" spans="1:4" ht="15.75" x14ac:dyDescent="0.25">
      <c r="A185" s="14">
        <f t="shared" si="22"/>
        <v>25.199999999999942</v>
      </c>
      <c r="B185" s="26">
        <f t="shared" si="19"/>
        <v>7.1428571428571591E-2</v>
      </c>
      <c r="C185" s="53">
        <f t="shared" si="20"/>
        <v>0.32843498662310877</v>
      </c>
      <c r="D185" s="53">
        <f t="shared" si="21"/>
        <v>0.13017052576350097</v>
      </c>
    </row>
    <row r="186" spans="1:4" ht="15.75" x14ac:dyDescent="0.25">
      <c r="A186" s="14">
        <f t="shared" si="22"/>
        <v>25.399999999999942</v>
      </c>
      <c r="B186" s="26">
        <f t="shared" si="19"/>
        <v>7.086614173228363E-2</v>
      </c>
      <c r="C186" s="53">
        <f t="shared" si="20"/>
        <v>0.32648453534424782</v>
      </c>
      <c r="D186" s="53">
        <f t="shared" si="21"/>
        <v>0.12923793655228955</v>
      </c>
    </row>
    <row r="187" spans="1:4" ht="15.75" x14ac:dyDescent="0.25">
      <c r="A187" s="14">
        <f t="shared" si="22"/>
        <v>25.599999999999941</v>
      </c>
      <c r="B187" s="26">
        <f t="shared" si="19"/>
        <v>7.0312500000000167E-2</v>
      </c>
      <c r="C187" s="53">
        <f t="shared" si="20"/>
        <v>0.32455661112896328</v>
      </c>
      <c r="D187" s="53">
        <f t="shared" si="21"/>
        <v>0.12831858484980396</v>
      </c>
    </row>
    <row r="188" spans="1:4" ht="15.75" x14ac:dyDescent="0.25">
      <c r="A188" s="14">
        <f t="shared" si="22"/>
        <v>25.79999999999994</v>
      </c>
      <c r="B188" s="26">
        <f t="shared" ref="B188:B251" si="23">$B$59*3.6/A188</f>
        <v>6.9767441860465282E-2</v>
      </c>
      <c r="C188" s="53">
        <f t="shared" si="20"/>
        <v>0.32265083677681328</v>
      </c>
      <c r="D188" s="53">
        <f t="shared" si="21"/>
        <v>0.12741219147569471</v>
      </c>
    </row>
    <row r="189" spans="1:4" ht="15.75" x14ac:dyDescent="0.25">
      <c r="A189" s="14">
        <f t="shared" si="22"/>
        <v>25.99999999999994</v>
      </c>
      <c r="B189" s="26">
        <f t="shared" si="23"/>
        <v>6.9230769230769387E-2</v>
      </c>
      <c r="C189" s="53">
        <f t="shared" ref="C189:C252" si="24">((EXP(-$C$59*B189)-1)/$C$59/B189+1)</f>
        <v>0.32076684314809689</v>
      </c>
      <c r="D189" s="53">
        <f t="shared" ref="D189:D252" si="25">((EXP(-$D$59*B189)-1)/$D$59/B189+1)</f>
        <v>0.12651848502511365</v>
      </c>
    </row>
    <row r="190" spans="1:4" ht="15.75" x14ac:dyDescent="0.25">
      <c r="A190" s="14">
        <f t="shared" si="22"/>
        <v>26.199999999999939</v>
      </c>
      <c r="B190" s="26">
        <f t="shared" si="23"/>
        <v>6.8702290076336034E-2</v>
      </c>
      <c r="C190" s="53">
        <f t="shared" si="24"/>
        <v>0.31890426896120561</v>
      </c>
      <c r="D190" s="53">
        <f t="shared" si="25"/>
        <v>0.12563720160064373</v>
      </c>
    </row>
    <row r="191" spans="1:4" ht="15.75" x14ac:dyDescent="0.25">
      <c r="A191" s="14">
        <f t="shared" si="22"/>
        <v>26.399999999999938</v>
      </c>
      <c r="B191" s="26">
        <f t="shared" si="23"/>
        <v>6.8181818181818343E-2</v>
      </c>
      <c r="C191" s="53">
        <f t="shared" si="24"/>
        <v>0.31706276059553651</v>
      </c>
      <c r="D191" s="53">
        <f t="shared" si="25"/>
        <v>0.12476808455520405</v>
      </c>
    </row>
    <row r="192" spans="1:4" ht="15.75" x14ac:dyDescent="0.25">
      <c r="A192" s="14">
        <f t="shared" si="22"/>
        <v>26.599999999999937</v>
      </c>
      <c r="B192" s="26">
        <f t="shared" si="23"/>
        <v>6.766917293233099E-2</v>
      </c>
      <c r="C192" s="53">
        <f t="shared" si="24"/>
        <v>0.31524197189982051</v>
      </c>
      <c r="D192" s="53">
        <f t="shared" si="25"/>
        <v>0.1239108842454224</v>
      </c>
    </row>
    <row r="193" spans="1:4" ht="15.75" x14ac:dyDescent="0.25">
      <c r="A193" s="14">
        <f t="shared" si="22"/>
        <v>26.799999999999937</v>
      </c>
      <c r="B193" s="26">
        <f t="shared" si="23"/>
        <v>6.7164179104477778E-2</v>
      </c>
      <c r="C193" s="53">
        <f t="shared" si="24"/>
        <v>0.31344156400571577</v>
      </c>
      <c r="D193" s="53">
        <f t="shared" si="25"/>
        <v>0.12306535779497529</v>
      </c>
    </row>
    <row r="194" spans="1:4" ht="15.75" x14ac:dyDescent="0.25">
      <c r="A194" s="14">
        <f t="shared" si="22"/>
        <v>26.999999999999936</v>
      </c>
      <c r="B194" s="26">
        <f t="shared" si="23"/>
        <v>6.6666666666666832E-2</v>
      </c>
      <c r="C194" s="53">
        <f t="shared" si="24"/>
        <v>0.31166120514652751</v>
      </c>
      <c r="D194" s="53">
        <f t="shared" si="25"/>
        <v>0.12223126886743263</v>
      </c>
    </row>
    <row r="195" spans="1:4" ht="15.75" x14ac:dyDescent="0.25">
      <c r="A195" s="14">
        <f t="shared" si="22"/>
        <v>27.199999999999935</v>
      </c>
      <c r="B195" s="26">
        <f t="shared" si="23"/>
        <v>6.6176470588235448E-2</v>
      </c>
      <c r="C195" s="53">
        <f t="shared" si="24"/>
        <v>0.3099005704809098</v>
      </c>
      <c r="D195" s="53">
        <f t="shared" si="25"/>
        <v>0.12140838744816895</v>
      </c>
    </row>
    <row r="196" spans="1:4" ht="15.75" x14ac:dyDescent="0.25">
      <c r="A196" s="14">
        <f t="shared" si="22"/>
        <v>27.399999999999935</v>
      </c>
      <c r="B196" s="26">
        <f t="shared" si="23"/>
        <v>6.5693430656934462E-2</v>
      </c>
      <c r="C196" s="53">
        <f t="shared" si="24"/>
        <v>0.30815934192141281</v>
      </c>
      <c r="D196" s="53">
        <f t="shared" si="25"/>
        <v>0.12059648963491365</v>
      </c>
    </row>
    <row r="197" spans="1:4" ht="15.75" x14ac:dyDescent="0.25">
      <c r="A197" s="14">
        <f t="shared" si="22"/>
        <v>27.599999999999934</v>
      </c>
      <c r="B197" s="26">
        <f t="shared" si="23"/>
        <v>6.5217391304347977E-2</v>
      </c>
      <c r="C197" s="53">
        <f t="shared" si="24"/>
        <v>0.3064372079677421</v>
      </c>
      <c r="D197" s="53">
        <f t="shared" si="25"/>
        <v>0.11979535743655945</v>
      </c>
    </row>
    <row r="198" spans="1:4" ht="15.75" x14ac:dyDescent="0.25">
      <c r="A198" s="14">
        <f t="shared" si="22"/>
        <v>27.799999999999933</v>
      </c>
      <c r="B198" s="26">
        <f t="shared" si="23"/>
        <v>6.4748201438849073E-2</v>
      </c>
      <c r="C198" s="53">
        <f t="shared" si="24"/>
        <v>0.30473386354459719</v>
      </c>
      <c r="D198" s="53">
        <f t="shared" si="25"/>
        <v>0.1190047785798386</v>
      </c>
    </row>
    <row r="199" spans="1:4" ht="15.75" x14ac:dyDescent="0.25">
      <c r="A199" s="14">
        <f t="shared" si="22"/>
        <v>27.999999999999932</v>
      </c>
      <c r="B199" s="26">
        <f t="shared" si="23"/>
        <v>6.4285714285714446E-2</v>
      </c>
      <c r="C199" s="53">
        <f t="shared" si="24"/>
        <v>0.30304900984395877</v>
      </c>
      <c r="D199" s="53">
        <f t="shared" si="25"/>
        <v>0.11822454632351953</v>
      </c>
    </row>
    <row r="200" spans="1:4" ht="15.75" x14ac:dyDescent="0.25">
      <c r="A200" s="14">
        <f t="shared" si="22"/>
        <v>28.199999999999932</v>
      </c>
      <c r="B200" s="26">
        <f t="shared" si="23"/>
        <v>6.3829787234042715E-2</v>
      </c>
      <c r="C200" s="53">
        <f t="shared" si="24"/>
        <v>0.30138235417170345</v>
      </c>
      <c r="D200" s="53">
        <f t="shared" si="25"/>
        <v>0.1174544592797836</v>
      </c>
    </row>
    <row r="201" spans="1:4" ht="15.75" x14ac:dyDescent="0.25">
      <c r="A201" s="14">
        <f t="shared" si="22"/>
        <v>28.399999999999931</v>
      </c>
      <c r="B201" s="26">
        <f t="shared" si="23"/>
        <v>6.3380281690140997E-2</v>
      </c>
      <c r="C201" s="53">
        <f t="shared" si="24"/>
        <v>0.2997336097984189</v>
      </c>
      <c r="D201" s="53">
        <f t="shared" si="25"/>
        <v>0.11669432124246015</v>
      </c>
    </row>
    <row r="202" spans="1:4" ht="15.75" x14ac:dyDescent="0.25">
      <c r="A202" s="14">
        <f t="shared" si="22"/>
        <v>28.59999999999993</v>
      </c>
      <c r="B202" s="26">
        <f t="shared" si="23"/>
        <v>6.2937062937063096E-2</v>
      </c>
      <c r="C202" s="53">
        <f t="shared" si="24"/>
        <v>0.29810249581430137</v>
      </c>
      <c r="D202" s="53">
        <f t="shared" si="25"/>
        <v>0.1159439410218176</v>
      </c>
    </row>
    <row r="203" spans="1:4" ht="15.75" x14ac:dyDescent="0.25">
      <c r="A203" s="14">
        <f t="shared" si="22"/>
        <v>28.79999999999993</v>
      </c>
      <c r="B203" s="26">
        <f t="shared" si="23"/>
        <v>6.2500000000000153E-2</v>
      </c>
      <c r="C203" s="53">
        <f t="shared" si="24"/>
        <v>0.29648873698802025</v>
      </c>
      <c r="D203" s="53">
        <f t="shared" si="25"/>
        <v>0.11520313228561985</v>
      </c>
    </row>
    <row r="204" spans="1:4" ht="15.75" x14ac:dyDescent="0.25">
      <c r="A204" s="14">
        <f t="shared" si="22"/>
        <v>28.999999999999929</v>
      </c>
      <c r="B204" s="26">
        <f t="shared" si="23"/>
        <v>6.2068965517241531E-2</v>
      </c>
      <c r="C204" s="53">
        <f t="shared" si="24"/>
        <v>0.29489206362943465</v>
      </c>
      <c r="D204" s="53">
        <f t="shared" si="25"/>
        <v>0.11447171340617079</v>
      </c>
    </row>
    <row r="205" spans="1:4" ht="15.75" x14ac:dyDescent="0.25">
      <c r="A205" s="14">
        <f t="shared" si="22"/>
        <v>29.199999999999928</v>
      </c>
      <c r="B205" s="26">
        <f t="shared" si="23"/>
        <v>6.1643835616438512E-2</v>
      </c>
      <c r="C205" s="53">
        <f t="shared" si="24"/>
        <v>0.29331221145605113</v>
      </c>
      <c r="D205" s="53">
        <f t="shared" si="25"/>
        <v>0.11374950731309452</v>
      </c>
    </row>
    <row r="206" spans="1:4" ht="15.75" x14ac:dyDescent="0.25">
      <c r="A206" s="14">
        <f t="shared" si="22"/>
        <v>29.399999999999928</v>
      </c>
      <c r="B206" s="26">
        <f t="shared" si="23"/>
        <v>6.1224489795918519E-2</v>
      </c>
      <c r="C206" s="53">
        <f t="shared" si="24"/>
        <v>0.29174892146311648</v>
      </c>
      <c r="D206" s="53">
        <f t="shared" si="25"/>
        <v>0.11303634135158913</v>
      </c>
    </row>
    <row r="207" spans="1:4" ht="15.75" x14ac:dyDescent="0.25">
      <c r="A207" s="14">
        <f t="shared" si="22"/>
        <v>29.599999999999927</v>
      </c>
      <c r="B207" s="26">
        <f t="shared" si="23"/>
        <v>6.081081081081096E-2</v>
      </c>
      <c r="C207" s="53">
        <f t="shared" si="24"/>
        <v>0.29020193979723874</v>
      </c>
      <c r="D207" s="53">
        <f t="shared" si="25"/>
        <v>0.11233204714593381</v>
      </c>
    </row>
    <row r="208" spans="1:4" ht="15.75" x14ac:dyDescent="0.25">
      <c r="A208" s="14">
        <f t="shared" si="22"/>
        <v>29.799999999999926</v>
      </c>
      <c r="B208" s="26">
        <f t="shared" si="23"/>
        <v>6.0402684563758538E-2</v>
      </c>
      <c r="C208" s="53">
        <f t="shared" si="24"/>
        <v>0.28867101763343661</v>
      </c>
      <c r="D208" s="53">
        <f t="shared" si="25"/>
        <v>0.11163646046801146</v>
      </c>
    </row>
    <row r="209" spans="1:4" ht="15.75" x14ac:dyDescent="0.25">
      <c r="A209" s="14">
        <f t="shared" si="22"/>
        <v>29.999999999999925</v>
      </c>
      <c r="B209" s="26">
        <f t="shared" si="23"/>
        <v>6.000000000000015E-2</v>
      </c>
      <c r="C209" s="53">
        <f t="shared" si="24"/>
        <v>0.28715591105551685</v>
      </c>
      <c r="D209" s="53">
        <f t="shared" si="25"/>
        <v>0.11094942111063932</v>
      </c>
    </row>
    <row r="210" spans="1:4" ht="15.75" x14ac:dyDescent="0.25">
      <c r="A210" s="14">
        <f t="shared" si="22"/>
        <v>30.199999999999925</v>
      </c>
      <c r="B210" s="26">
        <f t="shared" si="23"/>
        <v>5.9602649006622668E-2</v>
      </c>
      <c r="C210" s="53">
        <f t="shared" si="24"/>
        <v>0.28565638093968237</v>
      </c>
      <c r="D210" s="53">
        <f t="shared" si="25"/>
        <v>0.11027077276550667</v>
      </c>
    </row>
    <row r="211" spans="1:4" ht="15.75" x14ac:dyDescent="0.25">
      <c r="A211" s="14">
        <f t="shared" si="22"/>
        <v>30.399999999999924</v>
      </c>
      <c r="B211" s="26">
        <f t="shared" si="23"/>
        <v>5.9210526315789623E-2</v>
      </c>
      <c r="C211" s="53">
        <f t="shared" si="24"/>
        <v>0.28417219284128159</v>
      </c>
      <c r="D211" s="53">
        <f t="shared" si="25"/>
        <v>0.10960036290551822</v>
      </c>
    </row>
    <row r="212" spans="1:4" ht="15.75" x14ac:dyDescent="0.25">
      <c r="A212" s="14">
        <f t="shared" si="22"/>
        <v>30.599999999999923</v>
      </c>
      <c r="B212" s="26">
        <f t="shared" si="23"/>
        <v>5.8823529411764858E-2</v>
      </c>
      <c r="C212" s="53">
        <f t="shared" si="24"/>
        <v>0.28270311688460192</v>
      </c>
      <c r="D212" s="53">
        <f t="shared" si="25"/>
        <v>0.10893804267136764</v>
      </c>
    </row>
    <row r="213" spans="1:4" ht="15.75" x14ac:dyDescent="0.25">
      <c r="A213" s="14">
        <f t="shared" si="22"/>
        <v>30.799999999999923</v>
      </c>
      <c r="B213" s="26">
        <f t="shared" si="23"/>
        <v>5.8441558441558593E-2</v>
      </c>
      <c r="C213" s="53">
        <f t="shared" si="24"/>
        <v>0.28124892765562381</v>
      </c>
      <c r="D213" s="53">
        <f t="shared" si="25"/>
        <v>0.10828366676215917</v>
      </c>
    </row>
    <row r="214" spans="1:4" ht="15.75" x14ac:dyDescent="0.25">
      <c r="A214" s="14">
        <f t="shared" si="22"/>
        <v>30.999999999999922</v>
      </c>
      <c r="B214" s="26">
        <f t="shared" si="23"/>
        <v>5.8064516129032406E-2</v>
      </c>
      <c r="C214" s="53">
        <f t="shared" si="24"/>
        <v>0.2798094040976481</v>
      </c>
      <c r="D214" s="53">
        <f t="shared" si="25"/>
        <v>0.107637093329912</v>
      </c>
    </row>
    <row r="215" spans="1:4" ht="15.75" x14ac:dyDescent="0.25">
      <c r="A215" s="14">
        <f t="shared" si="22"/>
        <v>31.199999999999921</v>
      </c>
      <c r="B215" s="26">
        <f t="shared" si="23"/>
        <v>5.7692307692307841E-2</v>
      </c>
      <c r="C215" s="53">
        <f t="shared" si="24"/>
        <v>0.27838432940971281</v>
      </c>
      <c r="D215" s="53">
        <f t="shared" si="25"/>
        <v>0.10699818387778903</v>
      </c>
    </row>
    <row r="216" spans="1:4" ht="15.75" x14ac:dyDescent="0.25">
      <c r="A216" s="14">
        <f t="shared" si="22"/>
        <v>31.39999999999992</v>
      </c>
      <c r="B216" s="26">
        <f t="shared" si="23"/>
        <v>5.7324840764331357E-2</v>
      </c>
      <c r="C216" s="53">
        <f t="shared" si="24"/>
        <v>0.27697349094771839</v>
      </c>
      <c r="D216" s="53">
        <f t="shared" si="25"/>
        <v>0.10636680316189728</v>
      </c>
    </row>
    <row r="217" spans="1:4" ht="15.75" x14ac:dyDescent="0.25">
      <c r="A217" s="14">
        <f t="shared" si="22"/>
        <v>31.59999999999992</v>
      </c>
      <c r="B217" s="26">
        <f t="shared" si="23"/>
        <v>5.696202531645584E-2</v>
      </c>
      <c r="C217" s="53">
        <f t="shared" si="24"/>
        <v>0.27557668012818326</v>
      </c>
      <c r="D217" s="53">
        <f t="shared" si="25"/>
        <v>0.10574281909651195</v>
      </c>
    </row>
    <row r="218" spans="1:4" ht="15.75" x14ac:dyDescent="0.25">
      <c r="A218" s="14">
        <f t="shared" si="22"/>
        <v>31.799999999999919</v>
      </c>
      <c r="B218" s="26">
        <f t="shared" si="23"/>
        <v>5.6603773584905807E-2</v>
      </c>
      <c r="C218" s="53">
        <f t="shared" si="24"/>
        <v>0.27419369233455504</v>
      </c>
      <c r="D218" s="53">
        <f t="shared" si="25"/>
        <v>0.10512610266259326</v>
      </c>
    </row>
    <row r="219" spans="1:4" ht="15.75" x14ac:dyDescent="0.25">
      <c r="A219" s="14">
        <f t="shared" si="22"/>
        <v>31.999999999999918</v>
      </c>
      <c r="B219" s="26">
        <f t="shared" si="23"/>
        <v>5.6250000000000147E-2</v>
      </c>
      <c r="C219" s="53">
        <f t="shared" si="24"/>
        <v>0.27282432682599911</v>
      </c>
      <c r="D219" s="53">
        <f t="shared" si="25"/>
        <v>0.10451652781945397</v>
      </c>
    </row>
    <row r="220" spans="1:4" ht="15.75" x14ac:dyDescent="0.25">
      <c r="A220" s="14">
        <f t="shared" si="22"/>
        <v>32.199999999999918</v>
      </c>
      <c r="B220" s="26">
        <f t="shared" si="23"/>
        <v>5.5900621118012569E-2</v>
      </c>
      <c r="C220" s="53">
        <f t="shared" si="24"/>
        <v>0.27146838664859851</v>
      </c>
      <c r="D220" s="53">
        <f t="shared" si="25"/>
        <v>0.10391397141945891</v>
      </c>
    </row>
    <row r="221" spans="1:4" ht="15.75" x14ac:dyDescent="0.25">
      <c r="A221" s="14">
        <f t="shared" si="22"/>
        <v>32.39999999999992</v>
      </c>
      <c r="B221" s="26">
        <f t="shared" si="23"/>
        <v>5.5555555555555691E-2</v>
      </c>
      <c r="C221" s="53">
        <f t="shared" si="24"/>
        <v>0.27012567854888858</v>
      </c>
      <c r="D221" s="53">
        <f t="shared" si="25"/>
        <v>0.10331831312563644</v>
      </c>
    </row>
    <row r="222" spans="1:4" ht="15.75" x14ac:dyDescent="0.25">
      <c r="A222" s="14">
        <f t="shared" si="22"/>
        <v>32.599999999999923</v>
      </c>
      <c r="B222" s="26">
        <f t="shared" si="23"/>
        <v>5.52147239263805E-2</v>
      </c>
      <c r="C222" s="53">
        <f t="shared" si="24"/>
        <v>0.26879601288966759</v>
      </c>
      <c r="D222" s="53">
        <f t="shared" si="25"/>
        <v>0.10272943533207957</v>
      </c>
    </row>
    <row r="223" spans="1:4" ht="15.75" x14ac:dyDescent="0.25">
      <c r="A223" s="14">
        <f t="shared" si="22"/>
        <v>32.799999999999926</v>
      </c>
      <c r="B223" s="26">
        <f t="shared" si="23"/>
        <v>5.487804878048793E-2</v>
      </c>
      <c r="C223" s="53">
        <f t="shared" si="24"/>
        <v>0.26747920356800847</v>
      </c>
      <c r="D223" s="53">
        <f t="shared" si="25"/>
        <v>0.10214722308703672</v>
      </c>
    </row>
    <row r="224" spans="1:4" ht="15.75" x14ac:dyDescent="0.25">
      <c r="A224" s="14">
        <f t="shared" si="22"/>
        <v>32.999999999999929</v>
      </c>
      <c r="B224" s="26">
        <f t="shared" si="23"/>
        <v>5.4545454545454668E-2</v>
      </c>
      <c r="C224" s="53">
        <f t="shared" si="24"/>
        <v>0.26617506793541468</v>
      </c>
      <c r="D224" s="53">
        <f t="shared" si="25"/>
        <v>0.10157156401857848</v>
      </c>
    </row>
    <row r="225" spans="1:4" ht="15.75" x14ac:dyDescent="0.25">
      <c r="A225" s="14">
        <f t="shared" si="22"/>
        <v>33.199999999999932</v>
      </c>
      <c r="B225" s="26">
        <f t="shared" si="23"/>
        <v>5.421686746987963E-2</v>
      </c>
      <c r="C225" s="53">
        <f t="shared" si="24"/>
        <v>0.26488342672005549</v>
      </c>
      <c r="D225" s="53">
        <f t="shared" si="25"/>
        <v>0.10100234826274779</v>
      </c>
    </row>
    <row r="226" spans="1:4" ht="15.75" x14ac:dyDescent="0.25">
      <c r="A226" s="14">
        <f t="shared" si="22"/>
        <v>33.399999999999935</v>
      </c>
      <c r="B226" s="26">
        <f t="shared" si="23"/>
        <v>5.3892215568862381E-2</v>
      </c>
      <c r="C226" s="53">
        <f t="shared" si="24"/>
        <v>0.26360410395102229</v>
      </c>
      <c r="D226" s="53">
        <f t="shared" si="25"/>
        <v>0.10043946839409124</v>
      </c>
    </row>
    <row r="227" spans="1:4" ht="15.75" x14ac:dyDescent="0.25">
      <c r="A227" s="14">
        <f t="shared" si="22"/>
        <v>33.599999999999937</v>
      </c>
      <c r="B227" s="26">
        <f t="shared" si="23"/>
        <v>5.3571428571428673E-2</v>
      </c>
      <c r="C227" s="53">
        <f t="shared" si="24"/>
        <v>0.26233692688454657</v>
      </c>
      <c r="D227" s="53">
        <f t="shared" si="25"/>
        <v>9.9882819358483532E-2</v>
      </c>
    </row>
    <row r="228" spans="1:4" ht="15.75" x14ac:dyDescent="0.25">
      <c r="A228" s="14">
        <f t="shared" si="22"/>
        <v>33.79999999999994</v>
      </c>
      <c r="B228" s="26">
        <f t="shared" si="23"/>
        <v>5.3254437869822584E-2</v>
      </c>
      <c r="C228" s="53">
        <f t="shared" si="24"/>
        <v>0.26108172593212486</v>
      </c>
      <c r="D228" s="53">
        <f t="shared" si="25"/>
        <v>9.9332298408158937E-2</v>
      </c>
    </row>
    <row r="229" spans="1:4" ht="15.75" x14ac:dyDescent="0.25">
      <c r="A229" s="14">
        <f t="shared" si="22"/>
        <v>33.999999999999943</v>
      </c>
      <c r="B229" s="26">
        <f t="shared" si="23"/>
        <v>5.2941176470588325E-2</v>
      </c>
      <c r="C229" s="53">
        <f t="shared" si="24"/>
        <v>0.25983833459049344</v>
      </c>
      <c r="D229" s="53">
        <f t="shared" si="25"/>
        <v>9.8787805038859422E-2</v>
      </c>
    </row>
    <row r="230" spans="1:4" ht="15.75" x14ac:dyDescent="0.25">
      <c r="A230" s="14">
        <f t="shared" si="22"/>
        <v>34.199999999999946</v>
      </c>
      <c r="B230" s="26">
        <f t="shared" si="23"/>
        <v>5.2631578947368508E-2</v>
      </c>
      <c r="C230" s="53">
        <f t="shared" si="24"/>
        <v>0.25860658937340386</v>
      </c>
      <c r="D230" s="53">
        <f t="shared" si="25"/>
        <v>9.8249240929027315E-2</v>
      </c>
    </row>
    <row r="231" spans="1:4" ht="15.75" x14ac:dyDescent="0.25">
      <c r="A231" s="14">
        <f t="shared" si="22"/>
        <v>34.399999999999949</v>
      </c>
      <c r="B231" s="26">
        <f t="shared" si="23"/>
        <v>5.2325581395348916E-2</v>
      </c>
      <c r="C231" s="53">
        <f t="shared" si="24"/>
        <v>0.25738632974514508</v>
      </c>
      <c r="D231" s="53">
        <f t="shared" si="25"/>
        <v>9.7716509880960034E-2</v>
      </c>
    </row>
    <row r="232" spans="1:4" ht="15.75" x14ac:dyDescent="0.25">
      <c r="A232" s="14">
        <f t="shared" si="22"/>
        <v>34.599999999999952</v>
      </c>
      <c r="B232" s="26">
        <f t="shared" si="23"/>
        <v>5.2023121387283308E-2</v>
      </c>
      <c r="C232" s="53">
        <f t="shared" si="24"/>
        <v>0.25617739805576112</v>
      </c>
      <c r="D232" s="53">
        <f t="shared" si="25"/>
        <v>9.7189517763856648E-2</v>
      </c>
    </row>
    <row r="233" spans="1:4" ht="15.75" x14ac:dyDescent="0.25">
      <c r="A233" s="14">
        <f t="shared" si="22"/>
        <v>34.799999999999955</v>
      </c>
      <c r="B233" s="26">
        <f t="shared" si="23"/>
        <v>5.1724137931034551E-2</v>
      </c>
      <c r="C233" s="53">
        <f t="shared" si="24"/>
        <v>0.2549796394779219</v>
      </c>
      <c r="D233" s="53">
        <f t="shared" si="25"/>
        <v>9.6668172458682422E-2</v>
      </c>
    </row>
    <row r="234" spans="1:4" ht="15.75" x14ac:dyDescent="0.25">
      <c r="A234" s="14">
        <f t="shared" si="22"/>
        <v>34.999999999999957</v>
      </c>
      <c r="B234" s="26">
        <f t="shared" si="23"/>
        <v>5.142857142857149E-2</v>
      </c>
      <c r="C234" s="53">
        <f t="shared" si="24"/>
        <v>0.25379290194539261</v>
      </c>
      <c r="D234" s="53">
        <f t="shared" si="25"/>
        <v>9.6152383804787189E-2</v>
      </c>
    </row>
    <row r="235" spans="1:4" ht="15.75" x14ac:dyDescent="0.25">
      <c r="A235" s="14">
        <f t="shared" si="22"/>
        <v>35.19999999999996</v>
      </c>
      <c r="B235" s="26">
        <f t="shared" si="23"/>
        <v>5.1136363636363695E-2</v>
      </c>
      <c r="C235" s="53">
        <f t="shared" si="24"/>
        <v>0.25261703609306285</v>
      </c>
      <c r="D235" s="53">
        <f t="shared" si="25"/>
        <v>9.5642063548214695E-2</v>
      </c>
    </row>
    <row r="236" spans="1:4" ht="15.75" x14ac:dyDescent="0.25">
      <c r="A236" s="14">
        <f t="shared" si="22"/>
        <v>35.399999999999963</v>
      </c>
      <c r="B236" s="26">
        <f t="shared" si="23"/>
        <v>5.0847457627118696E-2</v>
      </c>
      <c r="C236" s="53">
        <f t="shared" si="24"/>
        <v>0.25145189519848821</v>
      </c>
      <c r="D236" s="53">
        <f t="shared" si="25"/>
        <v>9.5137125291632652E-2</v>
      </c>
    </row>
    <row r="237" spans="1:4" ht="15.75" x14ac:dyDescent="0.25">
      <c r="A237" s="14">
        <f t="shared" si="22"/>
        <v>35.599999999999966</v>
      </c>
      <c r="B237" s="26">
        <f t="shared" si="23"/>
        <v>5.0561797752809036E-2</v>
      </c>
      <c r="C237" s="53">
        <f t="shared" si="24"/>
        <v>0.25029733512490115</v>
      </c>
      <c r="D237" s="53">
        <f t="shared" si="25"/>
        <v>9.4637484445834086E-2</v>
      </c>
    </row>
    <row r="238" spans="1:4" ht="15.75" x14ac:dyDescent="0.25">
      <c r="A238" s="14">
        <f t="shared" ref="A238:A301" si="26">A237+0.2</f>
        <v>35.799999999999969</v>
      </c>
      <c r="B238" s="26">
        <f t="shared" si="23"/>
        <v>5.0279329608938592E-2</v>
      </c>
      <c r="C238" s="53">
        <f t="shared" si="24"/>
        <v>0.24915321426565329</v>
      </c>
      <c r="D238" s="53">
        <f t="shared" si="25"/>
        <v>9.4143058182749151E-2</v>
      </c>
    </row>
    <row r="239" spans="1:4" ht="15.75" x14ac:dyDescent="0.25">
      <c r="A239" s="14">
        <f t="shared" si="26"/>
        <v>35.999999999999972</v>
      </c>
      <c r="B239" s="26">
        <f t="shared" si="23"/>
        <v>5.0000000000000037E-2</v>
      </c>
      <c r="C239" s="53">
        <f t="shared" si="24"/>
        <v>0.24801939349004409</v>
      </c>
      <c r="D239" s="53">
        <f t="shared" si="25"/>
        <v>9.3653765389909216E-2</v>
      </c>
    </row>
    <row r="240" spans="1:4" ht="15.75" x14ac:dyDescent="0.25">
      <c r="A240" s="14">
        <f t="shared" si="26"/>
        <v>36.199999999999974</v>
      </c>
      <c r="B240" s="26">
        <f t="shared" si="23"/>
        <v>4.9723756906077388E-2</v>
      </c>
      <c r="C240" s="53">
        <f t="shared" si="24"/>
        <v>0.24689573609050208</v>
      </c>
      <c r="D240" s="53">
        <f t="shared" si="25"/>
        <v>9.3169526626317056E-2</v>
      </c>
    </row>
    <row r="241" spans="1:4" ht="15.75" x14ac:dyDescent="0.25">
      <c r="A241" s="14">
        <f t="shared" si="26"/>
        <v>36.399999999999977</v>
      </c>
      <c r="B241" s="26">
        <f t="shared" si="23"/>
        <v>4.9450549450549483E-2</v>
      </c>
      <c r="C241" s="53">
        <f t="shared" si="24"/>
        <v>0.24578210773107645</v>
      </c>
      <c r="D241" s="53">
        <f t="shared" si="25"/>
        <v>9.2690264079669293E-2</v>
      </c>
    </row>
    <row r="242" spans="1:4" ht="15.75" x14ac:dyDescent="0.25">
      <c r="A242" s="14">
        <f t="shared" si="26"/>
        <v>36.59999999999998</v>
      </c>
      <c r="B242" s="26">
        <f t="shared" si="23"/>
        <v>4.9180327868852486E-2</v>
      </c>
      <c r="C242" s="53">
        <f t="shared" si="24"/>
        <v>0.24467837639720513</v>
      </c>
      <c r="D242" s="53">
        <f t="shared" si="25"/>
        <v>9.2215901524885124E-2</v>
      </c>
    </row>
    <row r="243" spans="1:4" ht="15.75" x14ac:dyDescent="0.25">
      <c r="A243" s="14">
        <f t="shared" si="26"/>
        <v>36.799999999999983</v>
      </c>
      <c r="B243" s="26">
        <f t="shared" si="23"/>
        <v>4.8913043478260892E-2</v>
      </c>
      <c r="C243" s="53">
        <f t="shared" si="24"/>
        <v>0.24358441234672412</v>
      </c>
      <c r="D243" s="53">
        <f t="shared" si="25"/>
        <v>9.1746364283893822E-2</v>
      </c>
    </row>
    <row r="244" spans="1:4" ht="15.75" x14ac:dyDescent="0.25">
      <c r="A244" s="14">
        <f t="shared" si="26"/>
        <v>36.999999999999986</v>
      </c>
      <c r="B244" s="26">
        <f t="shared" si="23"/>
        <v>4.8648648648648665E-2</v>
      </c>
      <c r="C244" s="53">
        <f t="shared" si="24"/>
        <v>0.24250008806208079</v>
      </c>
      <c r="D244" s="53">
        <f t="shared" si="25"/>
        <v>9.1281579186636042E-2</v>
      </c>
    </row>
    <row r="245" spans="1:4" ht="15.75" x14ac:dyDescent="0.25">
      <c r="A245" s="14">
        <f t="shared" si="26"/>
        <v>37.199999999999989</v>
      </c>
      <c r="B245" s="26">
        <f t="shared" si="23"/>
        <v>4.8387096774193561E-2</v>
      </c>
      <c r="C245" s="53">
        <f t="shared" si="24"/>
        <v>0.24142527820372117</v>
      </c>
      <c r="D245" s="53">
        <f t="shared" si="25"/>
        <v>9.0821474533237079E-2</v>
      </c>
    </row>
    <row r="246" spans="1:4" ht="15.75" x14ac:dyDescent="0.25">
      <c r="A246" s="14">
        <f t="shared" si="26"/>
        <v>37.399999999999991</v>
      </c>
      <c r="B246" s="26">
        <f t="shared" si="23"/>
        <v>4.8128342245989317E-2</v>
      </c>
      <c r="C246" s="53">
        <f t="shared" si="24"/>
        <v>0.24035985956461681</v>
      </c>
      <c r="D246" s="53">
        <f t="shared" si="25"/>
        <v>9.0365980057312778E-2</v>
      </c>
    </row>
    <row r="247" spans="1:4" ht="15.75" x14ac:dyDescent="0.25">
      <c r="A247" s="14">
        <f t="shared" si="26"/>
        <v>37.599999999999994</v>
      </c>
      <c r="B247" s="26">
        <f t="shared" si="23"/>
        <v>4.7872340425531922E-2</v>
      </c>
      <c r="C247" s="53">
        <f t="shared" si="24"/>
        <v>0.2393037110259002</v>
      </c>
      <c r="D247" s="53">
        <f t="shared" si="25"/>
        <v>8.9915026890368455E-2</v>
      </c>
    </row>
    <row r="248" spans="1:4" ht="15.75" x14ac:dyDescent="0.25">
      <c r="A248" s="14">
        <f t="shared" si="26"/>
        <v>37.799999999999997</v>
      </c>
      <c r="B248" s="26">
        <f t="shared" si="23"/>
        <v>4.7619047619047623E-2</v>
      </c>
      <c r="C248" s="53">
        <f t="shared" si="24"/>
        <v>0.23825671351357858</v>
      </c>
      <c r="D248" s="53">
        <f t="shared" si="25"/>
        <v>8.9468547527249864E-2</v>
      </c>
    </row>
    <row r="249" spans="1:4" ht="15.75" x14ac:dyDescent="0.25">
      <c r="A249" s="14">
        <f t="shared" si="26"/>
        <v>38</v>
      </c>
      <c r="B249" s="26">
        <f t="shared" si="23"/>
        <v>4.736842105263158E-2</v>
      </c>
      <c r="C249" s="53">
        <f t="shared" si="24"/>
        <v>0.23721874995629699</v>
      </c>
      <c r="D249" s="53">
        <f t="shared" si="25"/>
        <v>8.9026475792613025E-2</v>
      </c>
    </row>
    <row r="250" spans="1:4" ht="15.75" x14ac:dyDescent="0.25">
      <c r="A250" s="14">
        <f t="shared" si="26"/>
        <v>38.200000000000003</v>
      </c>
      <c r="B250" s="26">
        <f t="shared" si="23"/>
        <v>4.7120418848167533E-2</v>
      </c>
      <c r="C250" s="53">
        <f t="shared" si="24"/>
        <v>0.2361897052441202</v>
      </c>
      <c r="D250" s="53">
        <f t="shared" si="25"/>
        <v>8.858874680837836E-2</v>
      </c>
    </row>
    <row r="251" spans="1:4" ht="15.75" x14ac:dyDescent="0.25">
      <c r="A251" s="14">
        <f t="shared" si="26"/>
        <v>38.400000000000006</v>
      </c>
      <c r="B251" s="26">
        <f t="shared" si="23"/>
        <v>4.6874999999999993E-2</v>
      </c>
      <c r="C251" s="53">
        <f t="shared" si="24"/>
        <v>0.2351694661883077</v>
      </c>
      <c r="D251" s="53">
        <f t="shared" si="25"/>
        <v>8.8155296962135199E-2</v>
      </c>
    </row>
    <row r="252" spans="1:4" ht="15.75" x14ac:dyDescent="0.25">
      <c r="A252" s="14">
        <f t="shared" si="26"/>
        <v>38.600000000000009</v>
      </c>
      <c r="B252" s="26">
        <f t="shared" ref="B252:B315" si="27">$B$59*3.6/A252</f>
        <v>4.6632124352331598E-2</v>
      </c>
      <c r="C252" s="53">
        <f t="shared" si="24"/>
        <v>0.23415792148205317</v>
      </c>
      <c r="D252" s="53">
        <f t="shared" si="25"/>
        <v>8.7726063876462868E-2</v>
      </c>
    </row>
    <row r="253" spans="1:4" ht="15.75" x14ac:dyDescent="0.25">
      <c r="A253" s="14">
        <f t="shared" si="26"/>
        <v>38.800000000000011</v>
      </c>
      <c r="B253" s="26">
        <f t="shared" si="27"/>
        <v>4.6391752577319575E-2</v>
      </c>
      <c r="C253" s="53">
        <f t="shared" ref="C253:C316" si="28">((EXP(-$C$59*B253)-1)/$C$59/B253+1)</f>
        <v>0.23315496166216521</v>
      </c>
      <c r="D253" s="53">
        <f t="shared" ref="D253:D316" si="29">((EXP(-$D$59*B253)-1)/$D$59/B253+1)</f>
        <v>8.7300986379138634E-2</v>
      </c>
    </row>
    <row r="254" spans="1:4" ht="15.75" x14ac:dyDescent="0.25">
      <c r="A254" s="14">
        <f t="shared" si="26"/>
        <v>39.000000000000014</v>
      </c>
      <c r="B254" s="26">
        <f t="shared" si="27"/>
        <v>4.6153846153846136E-2</v>
      </c>
      <c r="C254" s="53">
        <f t="shared" si="28"/>
        <v>0.23216047907165815</v>
      </c>
      <c r="D254" s="53">
        <f t="shared" si="29"/>
        <v>8.6880004474205297E-2</v>
      </c>
    </row>
    <row r="255" spans="1:4" ht="15.75" x14ac:dyDescent="0.25">
      <c r="A255" s="14">
        <f t="shared" si="26"/>
        <v>39.200000000000017</v>
      </c>
      <c r="B255" s="26">
        <f t="shared" si="27"/>
        <v>4.5918367346938757E-2</v>
      </c>
      <c r="C255" s="53">
        <f t="shared" si="28"/>
        <v>0.23117436782323508</v>
      </c>
      <c r="D255" s="53">
        <f t="shared" si="29"/>
        <v>8.6463059313862001E-2</v>
      </c>
    </row>
    <row r="256" spans="1:4" ht="15.75" x14ac:dyDescent="0.25">
      <c r="A256" s="14">
        <f t="shared" si="26"/>
        <v>39.40000000000002</v>
      </c>
      <c r="B256" s="26">
        <f t="shared" si="27"/>
        <v>4.5685279187817236E-2</v>
      </c>
      <c r="C256" s="53">
        <f t="shared" si="28"/>
        <v>0.23019652376363409</v>
      </c>
      <c r="D256" s="53">
        <f t="shared" si="29"/>
        <v>8.6050093171165187E-2</v>
      </c>
    </row>
    <row r="257" spans="1:4" ht="15.75" x14ac:dyDescent="0.25">
      <c r="A257" s="14">
        <f t="shared" si="26"/>
        <v>39.600000000000023</v>
      </c>
      <c r="B257" s="26">
        <f t="shared" si="27"/>
        <v>4.5454545454545428E-2</v>
      </c>
      <c r="C257" s="53">
        <f t="shared" si="28"/>
        <v>0.22922684443881713</v>
      </c>
      <c r="D257" s="53">
        <f t="shared" si="29"/>
        <v>8.5641049413492709E-2</v>
      </c>
    </row>
    <row r="258" spans="1:4" ht="15.75" x14ac:dyDescent="0.25">
      <c r="A258" s="14">
        <f t="shared" si="26"/>
        <v>39.800000000000026</v>
      </c>
      <c r="B258" s="26">
        <f t="shared" si="27"/>
        <v>4.5226130653266305E-2</v>
      </c>
      <c r="C258" s="53">
        <f t="shared" si="28"/>
        <v>0.22826522905997904</v>
      </c>
      <c r="D258" s="53">
        <f t="shared" si="29"/>
        <v>8.5235872476768226E-2</v>
      </c>
    </row>
    <row r="259" spans="1:4" ht="15.75" x14ac:dyDescent="0.25">
      <c r="A259" s="14">
        <f t="shared" si="26"/>
        <v>40.000000000000028</v>
      </c>
      <c r="B259" s="26">
        <f t="shared" si="27"/>
        <v>4.4999999999999971E-2</v>
      </c>
      <c r="C259" s="53">
        <f t="shared" si="28"/>
        <v>0.22731157847035099</v>
      </c>
      <c r="D259" s="53">
        <f t="shared" si="29"/>
        <v>8.4834507840400031E-2</v>
      </c>
    </row>
    <row r="260" spans="1:4" ht="15.75" x14ac:dyDescent="0.25">
      <c r="A260" s="14">
        <f t="shared" si="26"/>
        <v>40.200000000000031</v>
      </c>
      <c r="B260" s="26">
        <f t="shared" si="27"/>
        <v>4.4776119402985044E-2</v>
      </c>
      <c r="C260" s="53">
        <f t="shared" si="28"/>
        <v>0.2263657951127851</v>
      </c>
      <c r="D260" s="53">
        <f t="shared" si="29"/>
        <v>8.4436902002930969E-2</v>
      </c>
    </row>
    <row r="261" spans="1:4" ht="15.75" x14ac:dyDescent="0.25">
      <c r="A261" s="14">
        <f t="shared" si="26"/>
        <v>40.400000000000034</v>
      </c>
      <c r="B261" s="26">
        <f t="shared" si="27"/>
        <v>4.4554455445544518E-2</v>
      </c>
      <c r="C261" s="53">
        <f t="shared" si="28"/>
        <v>0.22542778299808997</v>
      </c>
      <c r="D261" s="53">
        <f t="shared" si="29"/>
        <v>8.4043002458356275E-2</v>
      </c>
    </row>
    <row r="262" spans="1:4" ht="15.75" x14ac:dyDescent="0.25">
      <c r="A262" s="14">
        <f t="shared" si="26"/>
        <v>40.600000000000037</v>
      </c>
      <c r="B262" s="26">
        <f t="shared" si="27"/>
        <v>4.4334975369458088E-2</v>
      </c>
      <c r="C262" s="53">
        <f t="shared" si="28"/>
        <v>0.22449744767410507</v>
      </c>
      <c r="D262" s="53">
        <f t="shared" si="29"/>
        <v>8.3652757673108424E-2</v>
      </c>
    </row>
    <row r="263" spans="1:4" ht="15.75" x14ac:dyDescent="0.25">
      <c r="A263" s="14">
        <f t="shared" si="26"/>
        <v>40.80000000000004</v>
      </c>
      <c r="B263" s="26">
        <f t="shared" si="27"/>
        <v>4.4117647058823491E-2</v>
      </c>
      <c r="C263" s="53">
        <f t="shared" si="28"/>
        <v>0.22357469619548953</v>
      </c>
      <c r="D263" s="53">
        <f t="shared" si="29"/>
        <v>8.3266117063665934E-2</v>
      </c>
    </row>
    <row r="264" spans="1:4" ht="15.75" x14ac:dyDescent="0.25">
      <c r="A264" s="14">
        <f t="shared" si="26"/>
        <v>41.000000000000043</v>
      </c>
      <c r="B264" s="26">
        <f t="shared" si="27"/>
        <v>4.39024390243902E-2</v>
      </c>
      <c r="C264" s="53">
        <f t="shared" si="28"/>
        <v>0.22265943709421032</v>
      </c>
      <c r="D264" s="53">
        <f t="shared" si="29"/>
        <v>8.2883030974786553E-2</v>
      </c>
    </row>
    <row r="265" spans="1:4" ht="15.75" x14ac:dyDescent="0.25">
      <c r="A265" s="14">
        <f t="shared" si="26"/>
        <v>41.200000000000045</v>
      </c>
      <c r="B265" s="26">
        <f t="shared" si="27"/>
        <v>4.3689320388349467E-2</v>
      </c>
      <c r="C265" s="53">
        <f t="shared" si="28"/>
        <v>0.22175158035070708</v>
      </c>
      <c r="D265" s="53">
        <f t="shared" si="29"/>
        <v>8.2503450658330868E-2</v>
      </c>
    </row>
    <row r="266" spans="1:4" ht="15.75" x14ac:dyDescent="0.25">
      <c r="A266" s="14">
        <f t="shared" si="26"/>
        <v>41.400000000000048</v>
      </c>
      <c r="B266" s="26">
        <f t="shared" si="27"/>
        <v>4.3478260869565168E-2</v>
      </c>
      <c r="C266" s="53">
        <f t="shared" si="28"/>
        <v>0.22085103736571998</v>
      </c>
      <c r="D266" s="53">
        <f t="shared" si="29"/>
        <v>8.2127328252663001E-2</v>
      </c>
    </row>
    <row r="267" spans="1:4" ht="15.75" x14ac:dyDescent="0.25">
      <c r="A267" s="14">
        <f t="shared" si="26"/>
        <v>41.600000000000051</v>
      </c>
      <c r="B267" s="26">
        <f t="shared" si="27"/>
        <v>4.326923076923072E-2</v>
      </c>
      <c r="C267" s="53">
        <f t="shared" si="28"/>
        <v>0.21995772093276211</v>
      </c>
      <c r="D267" s="53">
        <f t="shared" si="29"/>
        <v>8.1754616762610643E-2</v>
      </c>
    </row>
    <row r="268" spans="1:4" ht="15.75" x14ac:dyDescent="0.25">
      <c r="A268" s="14">
        <f t="shared" si="26"/>
        <v>41.800000000000054</v>
      </c>
      <c r="B268" s="26">
        <f t="shared" si="27"/>
        <v>4.3062200956937746E-2</v>
      </c>
      <c r="C268" s="53">
        <f t="shared" si="28"/>
        <v>0.21907154521121752</v>
      </c>
      <c r="D268" s="53">
        <f t="shared" si="29"/>
        <v>8.1385270039963653E-2</v>
      </c>
    </row>
    <row r="269" spans="1:4" ht="15.75" x14ac:dyDescent="0.25">
      <c r="A269" s="14">
        <f t="shared" si="26"/>
        <v>42.000000000000057</v>
      </c>
      <c r="B269" s="26">
        <f t="shared" si="27"/>
        <v>4.2857142857142802E-2</v>
      </c>
      <c r="C269" s="53">
        <f t="shared" si="28"/>
        <v>0.21819242570005148</v>
      </c>
      <c r="D269" s="53">
        <f t="shared" si="29"/>
        <v>8.1019242764499677E-2</v>
      </c>
    </row>
    <row r="270" spans="1:4" ht="15.75" x14ac:dyDescent="0.25">
      <c r="A270" s="14">
        <f t="shared" si="26"/>
        <v>42.20000000000006</v>
      </c>
      <c r="B270" s="26">
        <f t="shared" si="27"/>
        <v>4.2654028436018898E-2</v>
      </c>
      <c r="C270" s="53">
        <f t="shared" si="28"/>
        <v>0.21732027921211605</v>
      </c>
      <c r="D270" s="53">
        <f t="shared" si="29"/>
        <v>8.0656490425513483E-2</v>
      </c>
    </row>
    <row r="271" spans="1:4" ht="15.75" x14ac:dyDescent="0.25">
      <c r="A271" s="14">
        <f t="shared" si="26"/>
        <v>42.400000000000063</v>
      </c>
      <c r="B271" s="26">
        <f t="shared" si="27"/>
        <v>4.245283018867918E-2</v>
      </c>
      <c r="C271" s="53">
        <f t="shared" si="28"/>
        <v>0.21645502384903526</v>
      </c>
      <c r="D271" s="53">
        <f t="shared" si="29"/>
        <v>8.0296969303840005E-2</v>
      </c>
    </row>
    <row r="272" spans="1:4" ht="15.75" x14ac:dyDescent="0.25">
      <c r="A272" s="14">
        <f t="shared" si="26"/>
        <v>42.600000000000065</v>
      </c>
      <c r="B272" s="26">
        <f t="shared" si="27"/>
        <v>4.22535211267605E-2</v>
      </c>
      <c r="C272" s="53">
        <f t="shared" si="28"/>
        <v>0.21559657897665496</v>
      </c>
      <c r="D272" s="53">
        <f t="shared" si="29"/>
        <v>7.9940636454355896E-2</v>
      </c>
    </row>
    <row r="273" spans="1:4" ht="15.75" x14ac:dyDescent="0.25">
      <c r="A273" s="14">
        <f t="shared" si="26"/>
        <v>42.800000000000068</v>
      </c>
      <c r="B273" s="26">
        <f t="shared" si="27"/>
        <v>4.2056074766355075E-2</v>
      </c>
      <c r="C273" s="53">
        <f t="shared" si="28"/>
        <v>0.21474486520104419</v>
      </c>
      <c r="D273" s="53">
        <f t="shared" si="29"/>
        <v>7.9587449688935941E-2</v>
      </c>
    </row>
    <row r="274" spans="1:4" ht="15.75" x14ac:dyDescent="0.25">
      <c r="A274" s="14">
        <f t="shared" si="26"/>
        <v>43.000000000000071</v>
      </c>
      <c r="B274" s="26">
        <f t="shared" si="27"/>
        <v>4.1860465116279E-2</v>
      </c>
      <c r="C274" s="53">
        <f t="shared" si="28"/>
        <v>0.21389980434503153</v>
      </c>
      <c r="D274" s="53">
        <f t="shared" si="29"/>
        <v>7.923736755986599E-2</v>
      </c>
    </row>
    <row r="275" spans="1:4" ht="15.75" x14ac:dyDescent="0.25">
      <c r="A275" s="14">
        <f t="shared" si="26"/>
        <v>43.200000000000074</v>
      </c>
      <c r="B275" s="26">
        <f t="shared" si="27"/>
        <v>4.1666666666666595E-2</v>
      </c>
      <c r="C275" s="53">
        <f t="shared" si="28"/>
        <v>0.21306131942526663</v>
      </c>
      <c r="D275" s="53">
        <f t="shared" si="29"/>
        <v>7.8890349343684552E-2</v>
      </c>
    </row>
    <row r="276" spans="1:4" ht="15.75" x14ac:dyDescent="0.25">
      <c r="A276" s="14">
        <f t="shared" si="26"/>
        <v>43.400000000000077</v>
      </c>
      <c r="B276" s="26">
        <f t="shared" si="27"/>
        <v>4.1474654377880109E-2</v>
      </c>
      <c r="C276" s="53">
        <f t="shared" si="28"/>
        <v>0.21222933462978766</v>
      </c>
      <c r="D276" s="53">
        <f t="shared" si="29"/>
        <v>7.8546355025444714E-2</v>
      </c>
    </row>
    <row r="277" spans="1:4" ht="15.75" x14ac:dyDescent="0.25">
      <c r="A277" s="14">
        <f t="shared" si="26"/>
        <v>43.60000000000008</v>
      </c>
      <c r="B277" s="26">
        <f t="shared" si="27"/>
        <v>4.1284403669724697E-2</v>
      </c>
      <c r="C277" s="53">
        <f t="shared" si="28"/>
        <v>0.21140377529608878</v>
      </c>
      <c r="D277" s="53">
        <f t="shared" si="29"/>
        <v>7.8205345283389516E-2</v>
      </c>
    </row>
    <row r="278" spans="1:4" ht="15.75" x14ac:dyDescent="0.25">
      <c r="A278" s="14">
        <f t="shared" si="26"/>
        <v>43.800000000000082</v>
      </c>
      <c r="B278" s="26">
        <f t="shared" si="27"/>
        <v>4.1095890410958826E-2</v>
      </c>
      <c r="C278" s="53">
        <f t="shared" si="28"/>
        <v>0.21058456788966962</v>
      </c>
      <c r="D278" s="53">
        <f t="shared" si="29"/>
        <v>7.7867281474014893E-2</v>
      </c>
    </row>
    <row r="279" spans="1:4" ht="15.75" x14ac:dyDescent="0.25">
      <c r="A279" s="14">
        <f t="shared" si="26"/>
        <v>44.000000000000085</v>
      </c>
      <c r="B279" s="26">
        <f t="shared" si="27"/>
        <v>4.0909090909090833E-2</v>
      </c>
      <c r="C279" s="53">
        <f t="shared" si="28"/>
        <v>0.20977163998305781</v>
      </c>
      <c r="D279" s="53">
        <f t="shared" si="29"/>
        <v>7.7532125617525982E-2</v>
      </c>
    </row>
    <row r="280" spans="1:4" ht="15.75" x14ac:dyDescent="0.25">
      <c r="A280" s="14">
        <f t="shared" si="26"/>
        <v>44.200000000000088</v>
      </c>
      <c r="B280" s="26">
        <f t="shared" si="27"/>
        <v>4.0723981900452406E-2</v>
      </c>
      <c r="C280" s="53">
        <f t="shared" si="28"/>
        <v>0.20896492023528956</v>
      </c>
      <c r="D280" s="53">
        <f t="shared" si="29"/>
        <v>7.7199840383657237E-2</v>
      </c>
    </row>
    <row r="281" spans="1:4" ht="15.75" x14ac:dyDescent="0.25">
      <c r="A281" s="14">
        <f t="shared" si="26"/>
        <v>44.400000000000091</v>
      </c>
      <c r="B281" s="26">
        <f t="shared" si="27"/>
        <v>4.054054054054046E-2</v>
      </c>
      <c r="C281" s="53">
        <f t="shared" si="28"/>
        <v>0.20816433837184101</v>
      </c>
      <c r="D281" s="53">
        <f t="shared" si="29"/>
        <v>7.68703890778617E-2</v>
      </c>
    </row>
    <row r="282" spans="1:4" ht="15.75" x14ac:dyDescent="0.25">
      <c r="A282" s="14">
        <f t="shared" si="26"/>
        <v>44.600000000000094</v>
      </c>
      <c r="B282" s="26">
        <f t="shared" si="27"/>
        <v>4.0358744394618749E-2</v>
      </c>
      <c r="C282" s="53">
        <f t="shared" si="28"/>
        <v>0.20736982516499514</v>
      </c>
      <c r="D282" s="53">
        <f t="shared" si="29"/>
        <v>7.654373562784389E-2</v>
      </c>
    </row>
    <row r="283" spans="1:4" ht="15.75" x14ac:dyDescent="0.25">
      <c r="A283" s="14">
        <f t="shared" si="26"/>
        <v>44.800000000000097</v>
      </c>
      <c r="B283" s="26">
        <f t="shared" si="27"/>
        <v>4.0178571428571341E-2</v>
      </c>
      <c r="C283" s="53">
        <f t="shared" si="28"/>
        <v>0.20658131241463651</v>
      </c>
      <c r="D283" s="53">
        <f t="shared" si="29"/>
        <v>7.6219844570439177E-2</v>
      </c>
    </row>
    <row r="284" spans="1:4" ht="15.75" x14ac:dyDescent="0.25">
      <c r="A284" s="14">
        <f t="shared" si="26"/>
        <v>45.000000000000099</v>
      </c>
      <c r="B284" s="26">
        <f t="shared" si="27"/>
        <v>3.9999999999999911E-2</v>
      </c>
      <c r="C284" s="53">
        <f t="shared" si="28"/>
        <v>0.20579873292945972</v>
      </c>
      <c r="D284" s="53">
        <f t="shared" si="29"/>
        <v>7.5898681038820914E-2</v>
      </c>
    </row>
    <row r="285" spans="1:4" ht="15.75" x14ac:dyDescent="0.25">
      <c r="A285" s="14">
        <f t="shared" si="26"/>
        <v>45.200000000000102</v>
      </c>
      <c r="B285" s="26">
        <f t="shared" si="27"/>
        <v>3.9823008849557431E-2</v>
      </c>
      <c r="C285" s="53">
        <f t="shared" si="28"/>
        <v>0.20502202050858565</v>
      </c>
      <c r="D285" s="53">
        <f t="shared" si="29"/>
        <v>7.5580210750025634E-2</v>
      </c>
    </row>
    <row r="286" spans="1:4" ht="15.75" x14ac:dyDescent="0.25">
      <c r="A286" s="14">
        <f t="shared" si="26"/>
        <v>45.400000000000105</v>
      </c>
      <c r="B286" s="26">
        <f t="shared" si="27"/>
        <v>3.9647577092510926E-2</v>
      </c>
      <c r="C286" s="53">
        <f t="shared" si="28"/>
        <v>0.20425110992357076</v>
      </c>
      <c r="D286" s="53">
        <f t="shared" si="29"/>
        <v>7.5264399992796882E-2</v>
      </c>
    </row>
    <row r="287" spans="1:4" ht="15.75" x14ac:dyDescent="0.25">
      <c r="A287" s="14">
        <f t="shared" si="26"/>
        <v>45.600000000000108</v>
      </c>
      <c r="B287" s="26">
        <f t="shared" si="27"/>
        <v>3.9473684210526223E-2</v>
      </c>
      <c r="C287" s="53">
        <f t="shared" si="28"/>
        <v>0.2034859369008053</v>
      </c>
      <c r="D287" s="53">
        <f t="shared" si="29"/>
        <v>7.4951215615722711E-2</v>
      </c>
    </row>
    <row r="288" spans="1:4" ht="15.75" x14ac:dyDescent="0.25">
      <c r="A288" s="14">
        <f t="shared" si="26"/>
        <v>45.800000000000111</v>
      </c>
      <c r="B288" s="26">
        <f t="shared" si="27"/>
        <v>3.9301310043668027E-2</v>
      </c>
      <c r="C288" s="53">
        <f t="shared" si="28"/>
        <v>0.20272643810428359</v>
      </c>
      <c r="D288" s="53">
        <f t="shared" si="29"/>
        <v>7.4640625015674589E-2</v>
      </c>
    </row>
    <row r="289" spans="1:4" ht="15.75" x14ac:dyDescent="0.25">
      <c r="A289" s="14">
        <f t="shared" si="26"/>
        <v>46.000000000000114</v>
      </c>
      <c r="B289" s="26">
        <f t="shared" si="27"/>
        <v>3.9130434782608602E-2</v>
      </c>
      <c r="C289" s="53">
        <f t="shared" si="28"/>
        <v>0.20197255111874624</v>
      </c>
      <c r="D289" s="53">
        <f t="shared" si="29"/>
        <v>7.4332596126526207E-2</v>
      </c>
    </row>
    <row r="290" spans="1:4" ht="15.75" x14ac:dyDescent="0.25">
      <c r="A290" s="14">
        <f t="shared" si="26"/>
        <v>46.200000000000117</v>
      </c>
      <c r="B290" s="26">
        <f t="shared" si="27"/>
        <v>3.8961038961038863E-2</v>
      </c>
      <c r="C290" s="53">
        <f t="shared" si="28"/>
        <v>0.20122421443317506</v>
      </c>
      <c r="D290" s="53">
        <f t="shared" si="29"/>
        <v>7.4027097408152498E-2</v>
      </c>
    </row>
    <row r="291" spans="1:4" ht="15.75" x14ac:dyDescent="0.25">
      <c r="A291" s="14">
        <f t="shared" si="26"/>
        <v>46.400000000000119</v>
      </c>
      <c r="B291" s="26">
        <f t="shared" si="27"/>
        <v>3.8793103448275766E-2</v>
      </c>
      <c r="C291" s="53">
        <f t="shared" si="28"/>
        <v>0.2004813674246424</v>
      </c>
      <c r="D291" s="53">
        <f t="shared" si="29"/>
        <v>7.372409783569589E-2</v>
      </c>
    </row>
    <row r="292" spans="1:4" ht="15.75" x14ac:dyDescent="0.25">
      <c r="A292" s="14">
        <f t="shared" si="26"/>
        <v>46.600000000000122</v>
      </c>
      <c r="B292" s="26">
        <f t="shared" si="27"/>
        <v>3.8626609442059985E-2</v>
      </c>
      <c r="C292" s="53">
        <f t="shared" si="28"/>
        <v>0.19974395034249881</v>
      </c>
      <c r="D292" s="53">
        <f t="shared" si="29"/>
        <v>7.3423566889095571E-2</v>
      </c>
    </row>
    <row r="293" spans="1:4" ht="15.75" x14ac:dyDescent="0.25">
      <c r="A293" s="14">
        <f t="shared" si="26"/>
        <v>46.800000000000125</v>
      </c>
      <c r="B293" s="26">
        <f t="shared" si="27"/>
        <v>3.846153846153836E-2</v>
      </c>
      <c r="C293" s="53">
        <f t="shared" si="28"/>
        <v>0.19901190429289228</v>
      </c>
      <c r="D293" s="53">
        <f t="shared" si="29"/>
        <v>7.3125474542868441E-2</v>
      </c>
    </row>
    <row r="294" spans="1:4" ht="15.75" x14ac:dyDescent="0.25">
      <c r="A294" s="14">
        <f t="shared" si="26"/>
        <v>47.000000000000128</v>
      </c>
      <c r="B294" s="26">
        <f t="shared" si="27"/>
        <v>3.8297872340425428E-2</v>
      </c>
      <c r="C294" s="53">
        <f t="shared" si="28"/>
        <v>0.19828517122361633</v>
      </c>
      <c r="D294" s="53">
        <f t="shared" si="29"/>
        <v>7.2829791256141307E-2</v>
      </c>
    </row>
    <row r="295" spans="1:4" ht="15.75" x14ac:dyDescent="0.25">
      <c r="A295" s="14">
        <f t="shared" si="26"/>
        <v>47.200000000000131</v>
      </c>
      <c r="B295" s="26">
        <f t="shared" si="27"/>
        <v>3.8135593220338881E-2</v>
      </c>
      <c r="C295" s="53">
        <f t="shared" si="28"/>
        <v>0.19756369390926909</v>
      </c>
      <c r="D295" s="53">
        <f t="shared" si="29"/>
        <v>7.253648796291845E-2</v>
      </c>
    </row>
    <row r="296" spans="1:4" ht="15.75" x14ac:dyDescent="0.25">
      <c r="A296" s="14">
        <f t="shared" si="26"/>
        <v>47.400000000000134</v>
      </c>
      <c r="B296" s="26">
        <f t="shared" si="27"/>
        <v>3.7974683544303695E-2</v>
      </c>
      <c r="C296" s="53">
        <f t="shared" si="28"/>
        <v>0.19684741593672761</v>
      </c>
      <c r="D296" s="53">
        <f t="shared" si="29"/>
        <v>7.2245536062587212E-2</v>
      </c>
    </row>
    <row r="297" spans="1:4" ht="15.75" x14ac:dyDescent="0.25">
      <c r="A297" s="14">
        <f t="shared" si="26"/>
        <v>47.600000000000136</v>
      </c>
      <c r="B297" s="26">
        <f t="shared" si="27"/>
        <v>3.7815126050420061E-2</v>
      </c>
      <c r="C297" s="53">
        <f t="shared" si="28"/>
        <v>0.19613628169091912</v>
      </c>
      <c r="D297" s="53">
        <f t="shared" si="29"/>
        <v>7.1956907410644422E-2</v>
      </c>
    </row>
    <row r="298" spans="1:4" ht="15.75" x14ac:dyDescent="0.25">
      <c r="A298" s="14">
        <f t="shared" si="26"/>
        <v>47.800000000000139</v>
      </c>
      <c r="B298" s="26">
        <f t="shared" si="27"/>
        <v>3.7656903765690267E-2</v>
      </c>
      <c r="C298" s="53">
        <f t="shared" si="28"/>
        <v>0.1954302363408903</v>
      </c>
      <c r="D298" s="53">
        <f t="shared" si="29"/>
        <v>7.1670574309648516E-2</v>
      </c>
    </row>
    <row r="299" spans="1:4" ht="15.75" x14ac:dyDescent="0.25">
      <c r="A299" s="14">
        <f t="shared" si="26"/>
        <v>48.000000000000142</v>
      </c>
      <c r="B299" s="26">
        <f t="shared" si="27"/>
        <v>3.7499999999999888E-2</v>
      </c>
      <c r="C299" s="53">
        <f t="shared" si="28"/>
        <v>0.19472922582616248</v>
      </c>
      <c r="D299" s="53">
        <f t="shared" si="29"/>
        <v>7.1386509500384832E-2</v>
      </c>
    </row>
    <row r="300" spans="1:4" ht="15.75" x14ac:dyDescent="0.25">
      <c r="A300" s="14">
        <f t="shared" si="26"/>
        <v>48.200000000000145</v>
      </c>
      <c r="B300" s="26">
        <f t="shared" si="27"/>
        <v>3.7344398340248851E-2</v>
      </c>
      <c r="C300" s="53">
        <f t="shared" si="28"/>
        <v>0.19403319684336795</v>
      </c>
      <c r="D300" s="53">
        <f t="shared" si="29"/>
        <v>7.110468615324006E-2</v>
      </c>
    </row>
    <row r="301" spans="1:4" ht="15.75" x14ac:dyDescent="0.25">
      <c r="A301" s="14">
        <f t="shared" si="26"/>
        <v>48.400000000000148</v>
      </c>
      <c r="B301" s="26">
        <f t="shared" si="27"/>
        <v>3.7190082644627989E-2</v>
      </c>
      <c r="C301" s="53">
        <f t="shared" si="28"/>
        <v>0.19334209683316106</v>
      </c>
      <c r="D301" s="53">
        <f t="shared" si="29"/>
        <v>7.08250778597731E-2</v>
      </c>
    </row>
    <row r="302" spans="1:4" ht="15.75" x14ac:dyDescent="0.25">
      <c r="A302" s="14">
        <f t="shared" ref="A302:A365" si="30">A301+0.2</f>
        <v>48.600000000000151</v>
      </c>
      <c r="B302" s="26">
        <f t="shared" si="27"/>
        <v>3.7037037037036924E-2</v>
      </c>
      <c r="C302" s="53">
        <f t="shared" si="28"/>
        <v>0.19265587396739736</v>
      </c>
      <c r="D302" s="53">
        <f t="shared" si="29"/>
        <v>7.0547658624496079E-2</v>
      </c>
    </row>
    <row r="303" spans="1:4" ht="15.75" x14ac:dyDescent="0.25">
      <c r="A303" s="14">
        <f t="shared" si="30"/>
        <v>48.800000000000153</v>
      </c>
      <c r="B303" s="26">
        <f t="shared" si="27"/>
        <v>3.6885245901639233E-2</v>
      </c>
      <c r="C303" s="53">
        <f t="shared" si="28"/>
        <v>0.19197447713657156</v>
      </c>
      <c r="D303" s="53">
        <f t="shared" si="29"/>
        <v>7.0272402856834559E-2</v>
      </c>
    </row>
    <row r="304" spans="1:4" ht="15.75" x14ac:dyDescent="0.25">
      <c r="A304" s="14">
        <f t="shared" si="30"/>
        <v>49.000000000000156</v>
      </c>
      <c r="B304" s="26">
        <f t="shared" si="27"/>
        <v>3.6734693877550906E-2</v>
      </c>
      <c r="C304" s="53">
        <f t="shared" si="28"/>
        <v>0.19129785593751503</v>
      </c>
      <c r="D304" s="53">
        <f t="shared" si="29"/>
        <v>6.999928536328015E-2</v>
      </c>
    </row>
    <row r="305" spans="1:4" ht="15.75" x14ac:dyDescent="0.25">
      <c r="A305" s="14">
        <f t="shared" si="30"/>
        <v>49.200000000000159</v>
      </c>
      <c r="B305" s="26">
        <f t="shared" si="27"/>
        <v>3.6585365853658416E-2</v>
      </c>
      <c r="C305" s="53">
        <f t="shared" si="28"/>
        <v>0.1906259606613393</v>
      </c>
      <c r="D305" s="53">
        <f t="shared" si="29"/>
        <v>6.9728281339727194E-2</v>
      </c>
    </row>
    <row r="306" spans="1:4" ht="15.75" x14ac:dyDescent="0.25">
      <c r="A306" s="14">
        <f t="shared" si="30"/>
        <v>49.400000000000162</v>
      </c>
      <c r="B306" s="26">
        <f t="shared" si="27"/>
        <v>3.6437246963562632E-2</v>
      </c>
      <c r="C306" s="53">
        <f t="shared" si="28"/>
        <v>0.1899587422816249</v>
      </c>
      <c r="D306" s="53">
        <f t="shared" si="29"/>
        <v>6.9459366363981312E-2</v>
      </c>
    </row>
    <row r="307" spans="1:4" ht="15.75" x14ac:dyDescent="0.25">
      <c r="A307" s="14">
        <f t="shared" si="30"/>
        <v>49.600000000000165</v>
      </c>
      <c r="B307" s="26">
        <f t="shared" si="27"/>
        <v>3.6290322580645039E-2</v>
      </c>
      <c r="C307" s="53">
        <f t="shared" si="28"/>
        <v>0.18929615244284703</v>
      </c>
      <c r="D307" s="53">
        <f t="shared" si="29"/>
        <v>6.9192516388441372E-2</v>
      </c>
    </row>
    <row r="308" spans="1:4" ht="15.75" x14ac:dyDescent="0.25">
      <c r="A308" s="14">
        <f t="shared" si="30"/>
        <v>49.800000000000168</v>
      </c>
      <c r="B308" s="26">
        <f t="shared" si="27"/>
        <v>3.6144578313252892E-2</v>
      </c>
      <c r="C308" s="53">
        <f t="shared" si="28"/>
        <v>0.1886381434490344</v>
      </c>
      <c r="D308" s="53">
        <f t="shared" si="29"/>
        <v>6.8927707732950649E-2</v>
      </c>
    </row>
    <row r="309" spans="1:4" ht="15.75" x14ac:dyDescent="0.25">
      <c r="A309" s="14">
        <f t="shared" si="30"/>
        <v>50.000000000000171</v>
      </c>
      <c r="B309" s="26">
        <f t="shared" si="27"/>
        <v>3.5999999999999879E-2</v>
      </c>
      <c r="C309" s="53">
        <f t="shared" si="28"/>
        <v>0.18798466825265547</v>
      </c>
      <c r="D309" s="53">
        <f t="shared" si="29"/>
        <v>6.8664917077812415E-2</v>
      </c>
    </row>
    <row r="310" spans="1:4" ht="15.75" x14ac:dyDescent="0.25">
      <c r="A310" s="14">
        <f t="shared" si="30"/>
        <v>50.200000000000173</v>
      </c>
      <c r="B310" s="26">
        <f t="shared" si="27"/>
        <v>3.5856573705179161E-2</v>
      </c>
      <c r="C310" s="53">
        <f t="shared" si="28"/>
        <v>0.18733568044372506</v>
      </c>
      <c r="D310" s="53">
        <f t="shared" si="29"/>
        <v>6.8404121456956402E-2</v>
      </c>
    </row>
    <row r="311" spans="1:4" ht="15.75" x14ac:dyDescent="0.25">
      <c r="A311" s="14">
        <f t="shared" si="30"/>
        <v>50.400000000000176</v>
      </c>
      <c r="B311" s="26">
        <f t="shared" si="27"/>
        <v>3.5714285714285587E-2</v>
      </c>
      <c r="C311" s="53">
        <f t="shared" si="28"/>
        <v>0.1866911342391292</v>
      </c>
      <c r="D311" s="53">
        <f t="shared" si="29"/>
        <v>6.8145298251270914E-2</v>
      </c>
    </row>
    <row r="312" spans="1:4" ht="15.75" x14ac:dyDescent="0.25">
      <c r="A312" s="14">
        <f t="shared" si="30"/>
        <v>50.600000000000179</v>
      </c>
      <c r="B312" s="26">
        <f t="shared" si="27"/>
        <v>3.5573122529644147E-2</v>
      </c>
      <c r="C312" s="53">
        <f t="shared" si="28"/>
        <v>0.18605098447216106</v>
      </c>
      <c r="D312" s="53">
        <f t="shared" si="29"/>
        <v>6.7888425182075718E-2</v>
      </c>
    </row>
    <row r="313" spans="1:4" ht="15.75" x14ac:dyDescent="0.25">
      <c r="A313" s="14">
        <f t="shared" si="30"/>
        <v>50.800000000000182</v>
      </c>
      <c r="B313" s="26">
        <f t="shared" si="27"/>
        <v>3.5433070866141607E-2</v>
      </c>
      <c r="C313" s="53">
        <f t="shared" si="28"/>
        <v>0.1854151865822643</v>
      </c>
      <c r="D313" s="53">
        <f t="shared" si="29"/>
        <v>6.7633480304748361E-2</v>
      </c>
    </row>
    <row r="314" spans="1:4" ht="15.75" x14ac:dyDescent="0.25">
      <c r="A314" s="14">
        <f t="shared" si="30"/>
        <v>51.000000000000185</v>
      </c>
      <c r="B314" s="26">
        <f t="shared" si="27"/>
        <v>3.5294117647058698E-2</v>
      </c>
      <c r="C314" s="53">
        <f t="shared" si="28"/>
        <v>0.18478369660497718</v>
      </c>
      <c r="D314" s="53">
        <f t="shared" si="29"/>
        <v>6.7380442002486829E-2</v>
      </c>
    </row>
    <row r="315" spans="1:4" ht="15.75" x14ac:dyDescent="0.25">
      <c r="A315" s="14">
        <f t="shared" si="30"/>
        <v>51.200000000000188</v>
      </c>
      <c r="B315" s="26">
        <f t="shared" si="27"/>
        <v>3.5156249999999875E-2</v>
      </c>
      <c r="C315" s="53">
        <f t="shared" si="28"/>
        <v>0.18415647116207723</v>
      </c>
      <c r="D315" s="53">
        <f t="shared" si="29"/>
        <v>6.7129288980217861E-2</v>
      </c>
    </row>
    <row r="316" spans="1:4" ht="15.75" x14ac:dyDescent="0.25">
      <c r="A316" s="14">
        <f t="shared" si="30"/>
        <v>51.40000000000019</v>
      </c>
      <c r="B316" s="26">
        <f t="shared" ref="B316:B379" si="31">$B$59*3.6/A316</f>
        <v>3.5019455252918157E-2</v>
      </c>
      <c r="C316" s="53">
        <f t="shared" si="28"/>
        <v>0.18353346745191546</v>
      </c>
      <c r="D316" s="53">
        <f t="shared" si="29"/>
        <v>6.6880000258637384E-2</v>
      </c>
    </row>
    <row r="317" spans="1:4" ht="15.75" x14ac:dyDescent="0.25">
      <c r="A317" s="14">
        <f t="shared" si="30"/>
        <v>51.600000000000193</v>
      </c>
      <c r="B317" s="26">
        <f t="shared" si="31"/>
        <v>3.4883720930232426E-2</v>
      </c>
      <c r="C317" s="53">
        <f t="shared" ref="C317:C380" si="32">((EXP(-$C$59*B317)-1)/$C$59/B317+1)</f>
        <v>0.18291464323994278</v>
      </c>
      <c r="D317" s="53">
        <f t="shared" ref="D317:D380" si="33">((EXP(-$D$59*B317)-1)/$D$59/B317+1)</f>
        <v>6.6632555168379182E-2</v>
      </c>
    </row>
    <row r="318" spans="1:4" ht="15.75" x14ac:dyDescent="0.25">
      <c r="A318" s="14">
        <f t="shared" si="30"/>
        <v>51.800000000000196</v>
      </c>
      <c r="B318" s="26">
        <f t="shared" si="31"/>
        <v>3.4749034749034617E-2</v>
      </c>
      <c r="C318" s="53">
        <f t="shared" si="32"/>
        <v>0.18229995684941891</v>
      </c>
      <c r="D318" s="53">
        <f t="shared" si="33"/>
        <v>6.6386933344322219E-2</v>
      </c>
    </row>
    <row r="319" spans="1:4" ht="15.75" x14ac:dyDescent="0.25">
      <c r="A319" s="14">
        <f t="shared" si="30"/>
        <v>52.000000000000199</v>
      </c>
      <c r="B319" s="26">
        <f t="shared" si="31"/>
        <v>3.4615384615384485E-2</v>
      </c>
      <c r="C319" s="53">
        <f t="shared" si="32"/>
        <v>0.18168936715230233</v>
      </c>
      <c r="D319" s="53">
        <f t="shared" si="33"/>
        <v>6.6143114720008667E-2</v>
      </c>
    </row>
    <row r="320" spans="1:4" ht="15.75" x14ac:dyDescent="0.25">
      <c r="A320" s="14">
        <f t="shared" si="30"/>
        <v>52.200000000000202</v>
      </c>
      <c r="B320" s="26">
        <f t="shared" si="31"/>
        <v>3.4482758620689523E-2</v>
      </c>
      <c r="C320" s="53">
        <f t="shared" si="32"/>
        <v>0.18108283356031663</v>
      </c>
      <c r="D320" s="53">
        <f t="shared" si="33"/>
        <v>6.5901079522198813E-2</v>
      </c>
    </row>
    <row r="321" spans="1:4" ht="15.75" x14ac:dyDescent="0.25">
      <c r="A321" s="14">
        <f t="shared" si="30"/>
        <v>52.400000000000205</v>
      </c>
      <c r="B321" s="26">
        <f t="shared" si="31"/>
        <v>3.4351145038167809E-2</v>
      </c>
      <c r="C321" s="53">
        <f t="shared" si="32"/>
        <v>0.18048031601618963</v>
      </c>
      <c r="D321" s="53">
        <f t="shared" si="33"/>
        <v>6.5660808265535442E-2</v>
      </c>
    </row>
    <row r="322" spans="1:4" ht="15.75" x14ac:dyDescent="0.25">
      <c r="A322" s="14">
        <f t="shared" si="30"/>
        <v>52.600000000000207</v>
      </c>
      <c r="B322" s="26">
        <f t="shared" si="31"/>
        <v>3.4220532319391504E-2</v>
      </c>
      <c r="C322" s="53">
        <f t="shared" si="32"/>
        <v>0.17988177498506142</v>
      </c>
      <c r="D322" s="53">
        <f t="shared" si="33"/>
        <v>6.5422281747326005E-2</v>
      </c>
    </row>
    <row r="323" spans="1:4" ht="15.75" x14ac:dyDescent="0.25">
      <c r="A323" s="14">
        <f t="shared" si="30"/>
        <v>52.80000000000021</v>
      </c>
      <c r="B323" s="26">
        <f t="shared" si="31"/>
        <v>3.4090909090908957E-2</v>
      </c>
      <c r="C323" s="53">
        <f t="shared" si="32"/>
        <v>0.17928717144605477</v>
      </c>
      <c r="D323" s="53">
        <f t="shared" si="33"/>
        <v>6.5185481042440929E-2</v>
      </c>
    </row>
    <row r="324" spans="1:4" ht="15.75" x14ac:dyDescent="0.25">
      <c r="A324" s="14">
        <f t="shared" si="30"/>
        <v>53.000000000000213</v>
      </c>
      <c r="B324" s="26">
        <f t="shared" si="31"/>
        <v>3.3962264150943264E-2</v>
      </c>
      <c r="C324" s="53">
        <f t="shared" si="32"/>
        <v>0.17869646688401142</v>
      </c>
      <c r="D324" s="53">
        <f t="shared" si="33"/>
        <v>6.4950387498315498E-2</v>
      </c>
    </row>
    <row r="325" spans="1:4" ht="15.75" x14ac:dyDescent="0.25">
      <c r="A325" s="14">
        <f t="shared" si="30"/>
        <v>53.200000000000216</v>
      </c>
      <c r="B325" s="26">
        <f t="shared" si="31"/>
        <v>3.383458646616528E-2</v>
      </c>
      <c r="C325" s="53">
        <f t="shared" si="32"/>
        <v>0.17810962328138247</v>
      </c>
      <c r="D325" s="53">
        <f t="shared" si="33"/>
        <v>6.4716982730069317E-2</v>
      </c>
    </row>
    <row r="326" spans="1:4" ht="15.75" x14ac:dyDescent="0.25">
      <c r="A326" s="14">
        <f t="shared" si="30"/>
        <v>53.400000000000219</v>
      </c>
      <c r="B326" s="26">
        <f t="shared" si="31"/>
        <v>3.3707865168539186E-2</v>
      </c>
      <c r="C326" s="53">
        <f t="shared" si="32"/>
        <v>0.17752660311027291</v>
      </c>
      <c r="D326" s="53">
        <f t="shared" si="33"/>
        <v>6.4485248615717361E-2</v>
      </c>
    </row>
    <row r="327" spans="1:4" ht="15.75" x14ac:dyDescent="0.25">
      <c r="A327" s="14">
        <f t="shared" si="30"/>
        <v>53.600000000000222</v>
      </c>
      <c r="B327" s="26">
        <f t="shared" si="31"/>
        <v>3.3582089552238667E-2</v>
      </c>
      <c r="C327" s="53">
        <f t="shared" si="32"/>
        <v>0.17694736932463973</v>
      </c>
      <c r="D327" s="53">
        <f t="shared" si="33"/>
        <v>6.4255167291497495E-2</v>
      </c>
    </row>
    <row r="328" spans="1:4" ht="15.75" x14ac:dyDescent="0.25">
      <c r="A328" s="14">
        <f t="shared" si="30"/>
        <v>53.800000000000225</v>
      </c>
      <c r="B328" s="26">
        <f t="shared" si="31"/>
        <v>3.3457249070631828E-2</v>
      </c>
      <c r="C328" s="53">
        <f t="shared" si="32"/>
        <v>0.17637188535263593</v>
      </c>
      <c r="D328" s="53">
        <f t="shared" si="33"/>
        <v>6.4026721147282695E-2</v>
      </c>
    </row>
    <row r="329" spans="1:4" ht="15.75" x14ac:dyDescent="0.25">
      <c r="A329" s="14">
        <f t="shared" si="30"/>
        <v>54.000000000000227</v>
      </c>
      <c r="B329" s="26">
        <f t="shared" si="31"/>
        <v>3.3333333333333194E-2</v>
      </c>
      <c r="C329" s="53">
        <f t="shared" si="32"/>
        <v>0.17580011508909765</v>
      </c>
      <c r="D329" s="53">
        <f t="shared" si="33"/>
        <v>6.3799892822105519E-2</v>
      </c>
    </row>
    <row r="330" spans="1:4" ht="15.75" x14ac:dyDescent="0.25">
      <c r="A330" s="14">
        <f t="shared" si="30"/>
        <v>54.20000000000023</v>
      </c>
      <c r="B330" s="26">
        <f t="shared" si="31"/>
        <v>3.3210332103320896E-2</v>
      </c>
      <c r="C330" s="53">
        <f t="shared" si="32"/>
        <v>0.17523202288817519</v>
      </c>
      <c r="D330" s="53">
        <f t="shared" si="33"/>
        <v>6.357466519976307E-2</v>
      </c>
    </row>
    <row r="331" spans="1:4" ht="15.75" x14ac:dyDescent="0.25">
      <c r="A331" s="14">
        <f t="shared" si="30"/>
        <v>54.400000000000233</v>
      </c>
      <c r="B331" s="26">
        <f t="shared" si="31"/>
        <v>3.3088235294117509E-2</v>
      </c>
      <c r="C331" s="53">
        <f t="shared" si="32"/>
        <v>0.17466757355610052</v>
      </c>
      <c r="D331" s="53">
        <f t="shared" si="33"/>
        <v>6.3351021404524643E-2</v>
      </c>
    </row>
    <row r="332" spans="1:4" ht="15.75" x14ac:dyDescent="0.25">
      <c r="A332" s="14">
        <f t="shared" si="30"/>
        <v>54.600000000000236</v>
      </c>
      <c r="B332" s="26">
        <f t="shared" si="31"/>
        <v>3.2967032967032822E-2</v>
      </c>
      <c r="C332" s="53">
        <f t="shared" si="32"/>
        <v>0.17410673234409024</v>
      </c>
      <c r="D332" s="53">
        <f t="shared" si="33"/>
        <v>6.3128944796924991E-2</v>
      </c>
    </row>
    <row r="333" spans="1:4" ht="15.75" x14ac:dyDescent="0.25">
      <c r="A333" s="14">
        <f t="shared" si="30"/>
        <v>54.800000000000239</v>
      </c>
      <c r="B333" s="26">
        <f t="shared" si="31"/>
        <v>3.2846715328467009E-2</v>
      </c>
      <c r="C333" s="53">
        <f t="shared" si="32"/>
        <v>0.17354946494138002</v>
      </c>
      <c r="D333" s="53">
        <f t="shared" si="33"/>
        <v>6.290841896964483E-2</v>
      </c>
    </row>
    <row r="334" spans="1:4" ht="15.75" x14ac:dyDescent="0.25">
      <c r="A334" s="14">
        <f t="shared" si="30"/>
        <v>55.000000000000242</v>
      </c>
      <c r="B334" s="26">
        <f t="shared" si="31"/>
        <v>3.2727272727272584E-2</v>
      </c>
      <c r="C334" s="53">
        <f t="shared" si="32"/>
        <v>0.17299573746839125</v>
      </c>
      <c r="D334" s="53">
        <f t="shared" si="33"/>
        <v>6.2689427743481185E-2</v>
      </c>
    </row>
    <row r="335" spans="1:4" ht="15.75" x14ac:dyDescent="0.25">
      <c r="A335" s="14">
        <f t="shared" si="30"/>
        <v>55.200000000000244</v>
      </c>
      <c r="B335" s="26">
        <f t="shared" si="31"/>
        <v>3.2608695652173766E-2</v>
      </c>
      <c r="C335" s="53">
        <f t="shared" si="32"/>
        <v>0.17244551647002082</v>
      </c>
      <c r="D335" s="53">
        <f t="shared" si="33"/>
        <v>6.247195516339743E-2</v>
      </c>
    </row>
    <row r="336" spans="1:4" ht="15.75" x14ac:dyDescent="0.25">
      <c r="A336" s="14">
        <f t="shared" si="30"/>
        <v>55.400000000000247</v>
      </c>
      <c r="B336" s="26">
        <f t="shared" si="31"/>
        <v>3.2490974729241735E-2</v>
      </c>
      <c r="C336" s="53">
        <f t="shared" si="32"/>
        <v>0.17189876890905653</v>
      </c>
      <c r="D336" s="53">
        <f t="shared" si="33"/>
        <v>6.2255985494654498E-2</v>
      </c>
    </row>
    <row r="337" spans="1:4" ht="15.75" x14ac:dyDescent="0.25">
      <c r="A337" s="14">
        <f t="shared" si="30"/>
        <v>55.60000000000025</v>
      </c>
      <c r="B337" s="26">
        <f t="shared" si="31"/>
        <v>3.2374100719424315E-2</v>
      </c>
      <c r="C337" s="53">
        <f t="shared" si="32"/>
        <v>0.17135546215971387</v>
      </c>
      <c r="D337" s="53">
        <f t="shared" si="33"/>
        <v>6.2041503219027905E-2</v>
      </c>
    </row>
    <row r="338" spans="1:4" ht="15.75" x14ac:dyDescent="0.25">
      <c r="A338" s="14">
        <f t="shared" si="30"/>
        <v>55.800000000000253</v>
      </c>
      <c r="B338" s="26">
        <f t="shared" si="31"/>
        <v>3.2258064516128886E-2</v>
      </c>
      <c r="C338" s="53">
        <f t="shared" si="32"/>
        <v>0.17081556400129283</v>
      </c>
      <c r="D338" s="53">
        <f t="shared" si="33"/>
        <v>6.1828493031094722E-2</v>
      </c>
    </row>
    <row r="339" spans="1:4" ht="15.75" x14ac:dyDescent="0.25">
      <c r="A339" s="14">
        <f t="shared" si="30"/>
        <v>56.000000000000256</v>
      </c>
      <c r="B339" s="26">
        <f t="shared" si="31"/>
        <v>3.2142857142856994E-2</v>
      </c>
      <c r="C339" s="53">
        <f t="shared" si="32"/>
        <v>0.17027904261194626</v>
      </c>
      <c r="D339" s="53">
        <f t="shared" si="33"/>
        <v>6.1616939834601814E-2</v>
      </c>
    </row>
    <row r="340" spans="1:4" ht="15.75" x14ac:dyDescent="0.25">
      <c r="A340" s="14">
        <f t="shared" si="30"/>
        <v>56.200000000000259</v>
      </c>
      <c r="B340" s="26">
        <f t="shared" si="31"/>
        <v>3.2028469750889535E-2</v>
      </c>
      <c r="C340" s="53">
        <f t="shared" si="32"/>
        <v>0.16974586656256829</v>
      </c>
      <c r="D340" s="53">
        <f t="shared" si="33"/>
        <v>6.140682873890646E-2</v>
      </c>
    </row>
    <row r="341" spans="1:4" ht="15.75" x14ac:dyDescent="0.25">
      <c r="A341" s="14">
        <f t="shared" si="30"/>
        <v>56.400000000000261</v>
      </c>
      <c r="B341" s="26">
        <f t="shared" si="31"/>
        <v>3.1914893617021128E-2</v>
      </c>
      <c r="C341" s="53">
        <f t="shared" si="32"/>
        <v>0.16921600481078936</v>
      </c>
      <c r="D341" s="53">
        <f t="shared" si="33"/>
        <v>6.1198145055490594E-2</v>
      </c>
    </row>
    <row r="342" spans="1:4" ht="15.75" x14ac:dyDescent="0.25">
      <c r="A342" s="14">
        <f t="shared" si="30"/>
        <v>56.600000000000264</v>
      </c>
      <c r="B342" s="26">
        <f t="shared" si="31"/>
        <v>3.1802120141342607E-2</v>
      </c>
      <c r="C342" s="53">
        <f t="shared" si="32"/>
        <v>0.16868942669508236</v>
      </c>
      <c r="D342" s="53">
        <f t="shared" si="33"/>
        <v>6.0990874294540975E-2</v>
      </c>
    </row>
    <row r="343" spans="1:4" ht="15.75" x14ac:dyDescent="0.25">
      <c r="A343" s="14">
        <f t="shared" si="30"/>
        <v>56.800000000000267</v>
      </c>
      <c r="B343" s="26">
        <f t="shared" si="31"/>
        <v>3.1690140845070276E-2</v>
      </c>
      <c r="C343" s="53">
        <f t="shared" si="32"/>
        <v>0.16816610192897408</v>
      </c>
      <c r="D343" s="53">
        <f t="shared" si="33"/>
        <v>6.0785002161606649E-2</v>
      </c>
    </row>
    <row r="344" spans="1:4" ht="15.75" x14ac:dyDescent="0.25">
      <c r="A344" s="14">
        <f t="shared" si="30"/>
        <v>57.00000000000027</v>
      </c>
      <c r="B344" s="26">
        <f t="shared" si="31"/>
        <v>3.1578947368420901E-2</v>
      </c>
      <c r="C344" s="53">
        <f t="shared" si="32"/>
        <v>0.16764600059536428</v>
      </c>
      <c r="D344" s="53">
        <f t="shared" si="33"/>
        <v>6.0580514554316456E-2</v>
      </c>
    </row>
    <row r="345" spans="1:4" ht="15.75" x14ac:dyDescent="0.25">
      <c r="A345" s="14">
        <f t="shared" si="30"/>
        <v>57.200000000000273</v>
      </c>
      <c r="B345" s="26">
        <f t="shared" si="31"/>
        <v>3.1468531468531319E-2</v>
      </c>
      <c r="C345" s="53">
        <f t="shared" si="32"/>
        <v>0.16712909314094238</v>
      </c>
      <c r="D345" s="53">
        <f t="shared" si="33"/>
        <v>6.0377397559165491E-2</v>
      </c>
    </row>
    <row r="346" spans="1:4" ht="15.75" x14ac:dyDescent="0.25">
      <c r="A346" s="14">
        <f t="shared" si="30"/>
        <v>57.400000000000276</v>
      </c>
      <c r="B346" s="26">
        <f t="shared" si="31"/>
        <v>3.1358885017421456E-2</v>
      </c>
      <c r="C346" s="53">
        <f t="shared" si="32"/>
        <v>0.16661535037070885</v>
      </c>
      <c r="D346" s="53">
        <f t="shared" si="33"/>
        <v>6.017563744836707E-2</v>
      </c>
    </row>
    <row r="347" spans="1:4" ht="15.75" x14ac:dyDescent="0.25">
      <c r="A347" s="14">
        <f t="shared" si="30"/>
        <v>57.600000000000279</v>
      </c>
      <c r="B347" s="26">
        <f t="shared" si="31"/>
        <v>3.1249999999999851E-2</v>
      </c>
      <c r="C347" s="53">
        <f t="shared" si="32"/>
        <v>0.16610474344259185</v>
      </c>
      <c r="D347" s="53">
        <f t="shared" si="33"/>
        <v>5.9975220676762753E-2</v>
      </c>
    </row>
    <row r="348" spans="1:4" ht="15.75" x14ac:dyDescent="0.25">
      <c r="A348" s="14">
        <f t="shared" si="30"/>
        <v>57.800000000000281</v>
      </c>
      <c r="B348" s="26">
        <f t="shared" si="31"/>
        <v>3.1141868512110576E-2</v>
      </c>
      <c r="C348" s="53">
        <f t="shared" si="32"/>
        <v>0.1655972438621609</v>
      </c>
      <c r="D348" s="53">
        <f t="shared" si="33"/>
        <v>5.9776133878800208E-2</v>
      </c>
    </row>
    <row r="349" spans="1:4" ht="15.75" x14ac:dyDescent="0.25">
      <c r="A349" s="14">
        <f t="shared" si="30"/>
        <v>58.000000000000284</v>
      </c>
      <c r="B349" s="26">
        <f t="shared" si="31"/>
        <v>3.103448275862054E-2</v>
      </c>
      <c r="C349" s="53">
        <f t="shared" si="32"/>
        <v>0.16509282347743492</v>
      </c>
      <c r="D349" s="53">
        <f t="shared" si="33"/>
        <v>5.9578363865563699E-2</v>
      </c>
    </row>
    <row r="350" spans="1:4" ht="15.75" x14ac:dyDescent="0.25">
      <c r="A350" s="14">
        <f t="shared" si="30"/>
        <v>58.200000000000287</v>
      </c>
      <c r="B350" s="26">
        <f t="shared" si="31"/>
        <v>3.092783505154624E-2</v>
      </c>
      <c r="C350" s="53">
        <f t="shared" si="32"/>
        <v>0.16459145447378176</v>
      </c>
      <c r="D350" s="53">
        <f t="shared" si="33"/>
        <v>5.938189762187307E-2</v>
      </c>
    </row>
    <row r="351" spans="1:4" ht="15.75" x14ac:dyDescent="0.25">
      <c r="A351" s="14">
        <f t="shared" si="30"/>
        <v>58.40000000000029</v>
      </c>
      <c r="B351" s="26">
        <f t="shared" si="31"/>
        <v>3.0821917808219027E-2</v>
      </c>
      <c r="C351" s="53">
        <f t="shared" si="32"/>
        <v>0.16409310936890931</v>
      </c>
      <c r="D351" s="53">
        <f t="shared" si="33"/>
        <v>5.9186722303426142E-2</v>
      </c>
    </row>
    <row r="352" spans="1:4" ht="15.75" x14ac:dyDescent="0.25">
      <c r="A352" s="14">
        <f t="shared" si="30"/>
        <v>58.600000000000293</v>
      </c>
      <c r="B352" s="26">
        <f t="shared" si="31"/>
        <v>3.0716723549487901E-2</v>
      </c>
      <c r="C352" s="53">
        <f t="shared" si="32"/>
        <v>0.16359776100794332</v>
      </c>
      <c r="D352" s="53">
        <f t="shared" si="33"/>
        <v>5.8992825234010171E-2</v>
      </c>
    </row>
    <row r="353" spans="1:4" ht="15.75" x14ac:dyDescent="0.25">
      <c r="A353" s="14">
        <f t="shared" si="30"/>
        <v>58.800000000000296</v>
      </c>
      <c r="B353" s="26">
        <f t="shared" si="31"/>
        <v>3.061224489795903E-2</v>
      </c>
      <c r="C353" s="53">
        <f t="shared" si="32"/>
        <v>0.16310538255859319</v>
      </c>
      <c r="D353" s="53">
        <f t="shared" si="33"/>
        <v>5.8800193902763809E-2</v>
      </c>
    </row>
    <row r="354" spans="1:4" ht="15.75" x14ac:dyDescent="0.25">
      <c r="A354" s="14">
        <f t="shared" si="30"/>
        <v>59.000000000000298</v>
      </c>
      <c r="B354" s="26">
        <f t="shared" si="31"/>
        <v>3.0508474576271032E-2</v>
      </c>
      <c r="C354" s="53">
        <f t="shared" si="32"/>
        <v>0.16261594750640151</v>
      </c>
      <c r="D354" s="53">
        <f t="shared" si="33"/>
        <v>5.8608815961483374E-2</v>
      </c>
    </row>
    <row r="355" spans="1:4" ht="15.75" x14ac:dyDescent="0.25">
      <c r="A355" s="14">
        <f t="shared" si="30"/>
        <v>59.200000000000301</v>
      </c>
      <c r="B355" s="26">
        <f t="shared" si="31"/>
        <v>3.0405405405405251E-2</v>
      </c>
      <c r="C355" s="53">
        <f t="shared" si="32"/>
        <v>0.16212942965007826</v>
      </c>
      <c r="D355" s="53">
        <f t="shared" si="33"/>
        <v>5.8418679221997838E-2</v>
      </c>
    </row>
    <row r="356" spans="1:4" ht="15.75" x14ac:dyDescent="0.25">
      <c r="A356" s="14">
        <f t="shared" si="30"/>
        <v>59.400000000000304</v>
      </c>
      <c r="B356" s="26">
        <f t="shared" si="31"/>
        <v>3.0303030303030148E-2</v>
      </c>
      <c r="C356" s="53">
        <f t="shared" si="32"/>
        <v>0.1616458030969159</v>
      </c>
      <c r="D356" s="53">
        <f t="shared" si="33"/>
        <v>5.8229771653580897E-2</v>
      </c>
    </row>
    <row r="357" spans="1:4" ht="15.75" x14ac:dyDescent="0.25">
      <c r="A357" s="14">
        <f t="shared" si="30"/>
        <v>59.600000000000307</v>
      </c>
      <c r="B357" s="26">
        <f t="shared" si="31"/>
        <v>3.020134228187904E-2</v>
      </c>
      <c r="C357" s="53">
        <f t="shared" si="32"/>
        <v>0.16116504225828232</v>
      </c>
      <c r="D357" s="53">
        <f t="shared" si="33"/>
        <v>5.8042081380418886E-2</v>
      </c>
    </row>
    <row r="358" spans="1:4" ht="15.75" x14ac:dyDescent="0.25">
      <c r="A358" s="14">
        <f t="shared" si="30"/>
        <v>59.80000000000031</v>
      </c>
      <c r="B358" s="26">
        <f t="shared" si="31"/>
        <v>3.010033444816038E-2</v>
      </c>
      <c r="C358" s="53">
        <f t="shared" si="32"/>
        <v>0.16068712184519629</v>
      </c>
      <c r="D358" s="53">
        <f t="shared" si="33"/>
        <v>5.7855596679127208E-2</v>
      </c>
    </row>
    <row r="359" spans="1:4" ht="15.75" x14ac:dyDescent="0.25">
      <c r="A359" s="14">
        <f t="shared" si="30"/>
        <v>60.000000000000313</v>
      </c>
      <c r="B359" s="26">
        <f t="shared" si="31"/>
        <v>2.9999999999999843E-2</v>
      </c>
      <c r="C359" s="53">
        <f t="shared" si="32"/>
        <v>0.16021201686397435</v>
      </c>
      <c r="D359" s="53">
        <f t="shared" si="33"/>
        <v>5.7670305976312064E-2</v>
      </c>
    </row>
    <row r="360" spans="1:4" ht="15.75" x14ac:dyDescent="0.25">
      <c r="A360" s="14">
        <f t="shared" si="30"/>
        <v>60.200000000000315</v>
      </c>
      <c r="B360" s="26">
        <f t="shared" si="31"/>
        <v>2.9900332225913467E-2</v>
      </c>
      <c r="C360" s="53">
        <f t="shared" si="32"/>
        <v>0.15973970261195802</v>
      </c>
      <c r="D360" s="53">
        <f t="shared" si="33"/>
        <v>5.7486197846184139E-2</v>
      </c>
    </row>
    <row r="361" spans="1:4" ht="15.75" x14ac:dyDescent="0.25">
      <c r="A361" s="14">
        <f t="shared" si="30"/>
        <v>60.400000000000318</v>
      </c>
      <c r="B361" s="26">
        <f t="shared" si="31"/>
        <v>2.9801324503311102E-2</v>
      </c>
      <c r="C361" s="53">
        <f t="shared" si="32"/>
        <v>0.15927015467330974</v>
      </c>
      <c r="D361" s="53">
        <f t="shared" si="33"/>
        <v>5.730326100820915E-2</v>
      </c>
    </row>
    <row r="362" spans="1:4" ht="15.75" x14ac:dyDescent="0.25">
      <c r="A362" s="14">
        <f t="shared" si="30"/>
        <v>60.600000000000321</v>
      </c>
      <c r="B362" s="26">
        <f t="shared" si="31"/>
        <v>2.9702970297029545E-2</v>
      </c>
      <c r="C362" s="53">
        <f t="shared" si="32"/>
        <v>0.15880334891488579</v>
      </c>
      <c r="D362" s="53">
        <f t="shared" si="33"/>
        <v>5.7121484324811234E-2</v>
      </c>
    </row>
    <row r="363" spans="1:4" ht="15.75" x14ac:dyDescent="0.25">
      <c r="A363" s="14">
        <f t="shared" si="30"/>
        <v>60.800000000000324</v>
      </c>
      <c r="B363" s="26">
        <f t="shared" si="31"/>
        <v>2.9605263157894579E-2</v>
      </c>
      <c r="C363" s="53">
        <f t="shared" si="32"/>
        <v>0.15833926148217525</v>
      </c>
      <c r="D363" s="53">
        <f t="shared" si="33"/>
        <v>5.6940856799115869E-2</v>
      </c>
    </row>
    <row r="364" spans="1:4" ht="15.75" x14ac:dyDescent="0.25">
      <c r="A364" s="14">
        <f t="shared" si="30"/>
        <v>61.000000000000327</v>
      </c>
      <c r="B364" s="26">
        <f t="shared" si="31"/>
        <v>2.9508196721311317E-2</v>
      </c>
      <c r="C364" s="53">
        <f t="shared" si="32"/>
        <v>0.15787786879531207</v>
      </c>
      <c r="D364" s="53">
        <f t="shared" si="33"/>
        <v>5.67613675727342E-2</v>
      </c>
    </row>
    <row r="365" spans="1:4" ht="15.75" x14ac:dyDescent="0.25">
      <c r="A365" s="14">
        <f t="shared" si="30"/>
        <v>61.20000000000033</v>
      </c>
      <c r="B365" s="26">
        <f t="shared" si="31"/>
        <v>2.9411764705882196E-2</v>
      </c>
      <c r="C365" s="53">
        <f t="shared" si="32"/>
        <v>0.15741914754515329</v>
      </c>
      <c r="D365" s="53">
        <f t="shared" si="33"/>
        <v>5.6583005923592777E-2</v>
      </c>
    </row>
    <row r="366" spans="1:4" ht="15.75" x14ac:dyDescent="0.25">
      <c r="A366" s="14">
        <f t="shared" ref="A366:A429" si="34">A365+0.2</f>
        <v>61.400000000000333</v>
      </c>
      <c r="B366" s="26">
        <f t="shared" si="31"/>
        <v>2.931596091205196E-2</v>
      </c>
      <c r="C366" s="53">
        <f t="shared" si="32"/>
        <v>0.15696307468942294</v>
      </c>
      <c r="D366" s="53">
        <f t="shared" si="33"/>
        <v>5.6405761263802145E-2</v>
      </c>
    </row>
    <row r="367" spans="1:4" ht="15.75" x14ac:dyDescent="0.25">
      <c r="A367" s="14">
        <f t="shared" si="34"/>
        <v>61.600000000000335</v>
      </c>
      <c r="B367" s="26">
        <f t="shared" si="31"/>
        <v>2.9220779220779064E-2</v>
      </c>
      <c r="C367" s="53">
        <f t="shared" si="32"/>
        <v>0.15650962744892472</v>
      </c>
      <c r="D367" s="53">
        <f t="shared" si="33"/>
        <v>5.6229623137563745E-2</v>
      </c>
    </row>
    <row r="368" spans="1:4" ht="15.75" x14ac:dyDescent="0.25">
      <c r="A368" s="14">
        <f t="shared" si="34"/>
        <v>61.800000000000338</v>
      </c>
      <c r="B368" s="26">
        <f t="shared" si="31"/>
        <v>2.9126213592232851E-2</v>
      </c>
      <c r="C368" s="53">
        <f t="shared" si="32"/>
        <v>0.1560587833038144</v>
      </c>
      <c r="D368" s="53">
        <f t="shared" si="33"/>
        <v>5.6054581219118327E-2</v>
      </c>
    </row>
    <row r="369" spans="1:4" ht="15.75" x14ac:dyDescent="0.25">
      <c r="A369" s="14">
        <f t="shared" si="34"/>
        <v>62.000000000000341</v>
      </c>
      <c r="B369" s="26">
        <f t="shared" si="31"/>
        <v>2.9032258064515971E-2</v>
      </c>
      <c r="C369" s="53">
        <f t="shared" si="32"/>
        <v>0.1556105199899378</v>
      </c>
      <c r="D369" s="53">
        <f t="shared" si="33"/>
        <v>5.5880625310731791E-2</v>
      </c>
    </row>
    <row r="370" spans="1:4" ht="15.75" x14ac:dyDescent="0.25">
      <c r="A370" s="14">
        <f t="shared" si="34"/>
        <v>62.200000000000344</v>
      </c>
      <c r="B370" s="26">
        <f t="shared" si="31"/>
        <v>2.8938906752411415E-2</v>
      </c>
      <c r="C370" s="53">
        <f t="shared" si="32"/>
        <v>0.1551648154952312</v>
      </c>
      <c r="D370" s="53">
        <f t="shared" si="33"/>
        <v>5.5707745340715209E-2</v>
      </c>
    </row>
    <row r="371" spans="1:4" ht="15.75" x14ac:dyDescent="0.25">
      <c r="A371" s="14">
        <f t="shared" si="34"/>
        <v>62.400000000000347</v>
      </c>
      <c r="B371" s="26">
        <f t="shared" si="31"/>
        <v>2.8846153846153688E-2</v>
      </c>
      <c r="C371" s="53">
        <f t="shared" si="32"/>
        <v>0.1547216480561775</v>
      </c>
      <c r="D371" s="53">
        <f t="shared" si="33"/>
        <v>5.5535931361487711E-2</v>
      </c>
    </row>
    <row r="372" spans="1:4" ht="15.75" x14ac:dyDescent="0.25">
      <c r="A372" s="14">
        <f t="shared" si="34"/>
        <v>62.60000000000035</v>
      </c>
      <c r="B372" s="26">
        <f t="shared" si="31"/>
        <v>2.8753993610223481E-2</v>
      </c>
      <c r="C372" s="53">
        <f t="shared" si="32"/>
        <v>0.15428099615432644</v>
      </c>
      <c r="D372" s="53">
        <f t="shared" si="33"/>
        <v>5.536517354767112E-2</v>
      </c>
    </row>
    <row r="373" spans="1:4" ht="15.75" x14ac:dyDescent="0.25">
      <c r="A373" s="14">
        <f t="shared" si="34"/>
        <v>62.800000000000352</v>
      </c>
      <c r="B373" s="26">
        <f t="shared" si="31"/>
        <v>2.8662420382165446E-2</v>
      </c>
      <c r="C373" s="53">
        <f t="shared" si="32"/>
        <v>0.15384283851287173</v>
      </c>
      <c r="D373" s="53">
        <f t="shared" si="33"/>
        <v>5.5195462194217781E-2</v>
      </c>
    </row>
    <row r="374" spans="1:4" ht="15.75" x14ac:dyDescent="0.25">
      <c r="A374" s="14">
        <f t="shared" si="34"/>
        <v>63.000000000000355</v>
      </c>
      <c r="B374" s="26">
        <f t="shared" si="31"/>
        <v>2.8571428571428411E-2</v>
      </c>
      <c r="C374" s="53">
        <f t="shared" si="32"/>
        <v>0.15340715409328176</v>
      </c>
      <c r="D374" s="53">
        <f t="shared" si="33"/>
        <v>5.5026787714575365E-2</v>
      </c>
    </row>
    <row r="375" spans="1:4" ht="15.75" x14ac:dyDescent="0.25">
      <c r="A375" s="14">
        <f t="shared" si="34"/>
        <v>63.200000000000358</v>
      </c>
      <c r="B375" s="26">
        <f t="shared" si="31"/>
        <v>2.8481012658227688E-2</v>
      </c>
      <c r="C375" s="53">
        <f t="shared" si="32"/>
        <v>0.15297392209199256</v>
      </c>
      <c r="D375" s="53">
        <f t="shared" si="33"/>
        <v>5.4859140638886528E-2</v>
      </c>
    </row>
    <row r="376" spans="1:4" ht="15.75" x14ac:dyDescent="0.25">
      <c r="A376" s="14">
        <f t="shared" si="34"/>
        <v>63.400000000000361</v>
      </c>
      <c r="B376" s="26">
        <f t="shared" si="31"/>
        <v>2.8391167192428859E-2</v>
      </c>
      <c r="C376" s="53">
        <f t="shared" si="32"/>
        <v>0.15254312193714759</v>
      </c>
      <c r="D376" s="53">
        <f t="shared" si="33"/>
        <v>5.469251161221711E-2</v>
      </c>
    </row>
    <row r="377" spans="1:4" ht="15.75" x14ac:dyDescent="0.25">
      <c r="A377" s="14">
        <f t="shared" si="34"/>
        <v>63.600000000000364</v>
      </c>
      <c r="B377" s="26">
        <f t="shared" si="31"/>
        <v>2.8301886792452668E-2</v>
      </c>
      <c r="C377" s="53">
        <f t="shared" si="32"/>
        <v>0.15211473328539926</v>
      </c>
      <c r="D377" s="53">
        <f t="shared" si="33"/>
        <v>5.4526891392819854E-2</v>
      </c>
    </row>
    <row r="378" spans="1:4" ht="15.75" x14ac:dyDescent="0.25">
      <c r="A378" s="14">
        <f t="shared" si="34"/>
        <v>63.800000000000367</v>
      </c>
      <c r="B378" s="26">
        <f t="shared" si="31"/>
        <v>2.8213166144200465E-2</v>
      </c>
      <c r="C378" s="53">
        <f t="shared" si="32"/>
        <v>0.15168873601875621</v>
      </c>
      <c r="D378" s="53">
        <f t="shared" si="33"/>
        <v>5.4362270850429106E-2</v>
      </c>
    </row>
    <row r="379" spans="1:4" ht="15.75" x14ac:dyDescent="0.25">
      <c r="A379" s="14">
        <f t="shared" si="34"/>
        <v>64.000000000000369</v>
      </c>
      <c r="B379" s="26">
        <f t="shared" si="31"/>
        <v>2.8124999999999838E-2</v>
      </c>
      <c r="C379" s="53">
        <f t="shared" si="32"/>
        <v>0.15126511024148814</v>
      </c>
      <c r="D379" s="53">
        <f t="shared" si="33"/>
        <v>5.4198640964583267E-2</v>
      </c>
    </row>
    <row r="380" spans="1:4" ht="15.75" x14ac:dyDescent="0.25">
      <c r="A380" s="14">
        <f t="shared" si="34"/>
        <v>64.200000000000372</v>
      </c>
      <c r="B380" s="26">
        <f t="shared" ref="B380:B443" si="35">$B$59*3.6/A380</f>
        <v>2.803738317756993E-2</v>
      </c>
      <c r="C380" s="53">
        <f t="shared" si="32"/>
        <v>0.15084383627707587</v>
      </c>
      <c r="D380" s="53">
        <f t="shared" si="33"/>
        <v>5.4035992822983103E-2</v>
      </c>
    </row>
    <row r="381" spans="1:4" ht="15.75" x14ac:dyDescent="0.25">
      <c r="A381" s="14">
        <f t="shared" si="34"/>
        <v>64.400000000000375</v>
      </c>
      <c r="B381" s="26">
        <f t="shared" si="35"/>
        <v>2.7950310559006049E-2</v>
      </c>
      <c r="C381" s="53">
        <f t="shared" ref="C381:C444" si="36">((EXP(-$C$59*B381)-1)/$C$59/B381+1)</f>
        <v>0.15042489466521558</v>
      </c>
      <c r="D381" s="53">
        <f t="shared" ref="D381:D444" si="37">((EXP(-$D$59*B381)-1)/$D$59/B381+1)</f>
        <v>5.3874317619872047E-2</v>
      </c>
    </row>
    <row r="382" spans="1:4" ht="15.75" x14ac:dyDescent="0.25">
      <c r="A382" s="14">
        <f t="shared" si="34"/>
        <v>64.600000000000378</v>
      </c>
      <c r="B382" s="26">
        <f t="shared" si="35"/>
        <v>2.7863777089783118E-2</v>
      </c>
      <c r="C382" s="53">
        <f t="shared" si="36"/>
        <v>0.15000826615886986</v>
      </c>
      <c r="D382" s="53">
        <f t="shared" si="37"/>
        <v>5.3713606654453572E-2</v>
      </c>
    </row>
    <row r="383" spans="1:4" ht="15.75" x14ac:dyDescent="0.25">
      <c r="A383" s="14">
        <f t="shared" si="34"/>
        <v>64.800000000000381</v>
      </c>
      <c r="B383" s="26">
        <f t="shared" si="35"/>
        <v>2.7777777777777617E-2</v>
      </c>
      <c r="C383" s="53">
        <f t="shared" si="36"/>
        <v>0.14959393172136692</v>
      </c>
      <c r="D383" s="53">
        <f t="shared" si="37"/>
        <v>5.3553851329327662E-2</v>
      </c>
    </row>
    <row r="384" spans="1:4" ht="15.75" x14ac:dyDescent="0.25">
      <c r="A384" s="14">
        <f t="shared" si="34"/>
        <v>65.000000000000384</v>
      </c>
      <c r="B384" s="26">
        <f t="shared" si="35"/>
        <v>2.769230769230753E-2</v>
      </c>
      <c r="C384" s="53">
        <f t="shared" si="36"/>
        <v>0.14918187252354642</v>
      </c>
      <c r="D384" s="53">
        <f t="shared" si="37"/>
        <v>5.3395043148965482E-2</v>
      </c>
    </row>
    <row r="385" spans="1:4" ht="15.75" x14ac:dyDescent="0.25">
      <c r="A385" s="14">
        <f t="shared" si="34"/>
        <v>65.200000000000387</v>
      </c>
      <c r="B385" s="26">
        <f t="shared" si="35"/>
        <v>2.7607361963190021E-2</v>
      </c>
      <c r="C385" s="53">
        <f t="shared" si="36"/>
        <v>0.1487720699409516</v>
      </c>
      <c r="D385" s="53">
        <f t="shared" si="37"/>
        <v>5.3237173718202579E-2</v>
      </c>
    </row>
    <row r="386" spans="1:4" ht="15.75" x14ac:dyDescent="0.25">
      <c r="A386" s="14">
        <f t="shared" si="34"/>
        <v>65.400000000000389</v>
      </c>
      <c r="B386" s="26">
        <f t="shared" si="35"/>
        <v>2.7522935779816352E-2</v>
      </c>
      <c r="C386" s="53">
        <f t="shared" si="36"/>
        <v>0.14836450555106806</v>
      </c>
      <c r="D386" s="53">
        <f t="shared" si="37"/>
        <v>5.308023474076129E-2</v>
      </c>
    </row>
    <row r="387" spans="1:4" ht="15.75" x14ac:dyDescent="0.25">
      <c r="A387" s="14">
        <f t="shared" si="34"/>
        <v>65.600000000000392</v>
      </c>
      <c r="B387" s="26">
        <f t="shared" si="35"/>
        <v>2.7439024390243739E-2</v>
      </c>
      <c r="C387" s="53">
        <f t="shared" si="36"/>
        <v>0.14795916113060426</v>
      </c>
      <c r="D387" s="53">
        <f t="shared" si="37"/>
        <v>5.2924218017800118E-2</v>
      </c>
    </row>
    <row r="388" spans="1:4" ht="15.75" x14ac:dyDescent="0.25">
      <c r="A388" s="14">
        <f t="shared" si="34"/>
        <v>65.800000000000395</v>
      </c>
      <c r="B388" s="26">
        <f t="shared" si="35"/>
        <v>2.7355623100303789E-2</v>
      </c>
      <c r="C388" s="53">
        <f t="shared" si="36"/>
        <v>0.14755601865281798</v>
      </c>
      <c r="D388" s="53">
        <f t="shared" si="37"/>
        <v>5.2769115446488879E-2</v>
      </c>
    </row>
    <row r="389" spans="1:4" ht="15.75" x14ac:dyDescent="0.25">
      <c r="A389" s="14">
        <f t="shared" si="34"/>
        <v>66.000000000000398</v>
      </c>
      <c r="B389" s="26">
        <f t="shared" si="35"/>
        <v>2.7272727272727108E-2</v>
      </c>
      <c r="C389" s="53">
        <f t="shared" si="36"/>
        <v>0.14715506028488412</v>
      </c>
      <c r="D389" s="53">
        <f t="shared" si="37"/>
        <v>5.2614919018608264E-2</v>
      </c>
    </row>
    <row r="390" spans="1:4" ht="15.75" x14ac:dyDescent="0.25">
      <c r="A390" s="14">
        <f t="shared" si="34"/>
        <v>66.200000000000401</v>
      </c>
      <c r="B390" s="26">
        <f t="shared" si="35"/>
        <v>2.7190332326283824E-2</v>
      </c>
      <c r="C390" s="53">
        <f t="shared" si="36"/>
        <v>0.14675626838530553</v>
      </c>
      <c r="D390" s="53">
        <f t="shared" si="37"/>
        <v>5.2461620819170718E-2</v>
      </c>
    </row>
    <row r="391" spans="1:4" ht="15.75" x14ac:dyDescent="0.25">
      <c r="A391" s="14">
        <f t="shared" si="34"/>
        <v>66.400000000000404</v>
      </c>
      <c r="B391" s="26">
        <f t="shared" si="35"/>
        <v>2.7108433734939597E-2</v>
      </c>
      <c r="C391" s="53">
        <f t="shared" si="36"/>
        <v>0.14635962550136372</v>
      </c>
      <c r="D391" s="53">
        <f t="shared" si="37"/>
        <v>5.2309213025069523E-2</v>
      </c>
    </row>
    <row r="392" spans="1:4" ht="15.75" x14ac:dyDescent="0.25">
      <c r="A392" s="14">
        <f t="shared" si="34"/>
        <v>66.600000000000406</v>
      </c>
      <c r="B392" s="26">
        <f t="shared" si="35"/>
        <v>2.7027027027026862E-2</v>
      </c>
      <c r="C392" s="53">
        <f t="shared" si="36"/>
        <v>0.14596511436661164</v>
      </c>
      <c r="D392" s="53">
        <f t="shared" si="37"/>
        <v>5.2157687903753636E-2</v>
      </c>
    </row>
    <row r="393" spans="1:4" ht="15.75" x14ac:dyDescent="0.25">
      <c r="A393" s="14">
        <f t="shared" si="34"/>
        <v>66.800000000000409</v>
      </c>
      <c r="B393" s="26">
        <f t="shared" si="35"/>
        <v>2.6946107784430972E-2</v>
      </c>
      <c r="C393" s="53">
        <f t="shared" si="36"/>
        <v>0.14557271789840442</v>
      </c>
      <c r="D393" s="53">
        <f t="shared" si="37"/>
        <v>5.2007037811915957E-2</v>
      </c>
    </row>
    <row r="394" spans="1:4" ht="15.75" x14ac:dyDescent="0.25">
      <c r="A394" s="14">
        <f t="shared" si="34"/>
        <v>67.000000000000412</v>
      </c>
      <c r="B394" s="26">
        <f t="shared" si="35"/>
        <v>2.6865671641790882E-2</v>
      </c>
      <c r="C394" s="53">
        <f t="shared" si="36"/>
        <v>0.14518241919547026</v>
      </c>
      <c r="D394" s="53">
        <f t="shared" si="37"/>
        <v>5.185725519421025E-2</v>
      </c>
    </row>
    <row r="395" spans="1:4" ht="15.75" x14ac:dyDescent="0.25">
      <c r="A395" s="14">
        <f t="shared" si="34"/>
        <v>67.200000000000415</v>
      </c>
      <c r="B395" s="26">
        <f t="shared" si="35"/>
        <v>2.6785714285714121E-2</v>
      </c>
      <c r="C395" s="53">
        <f t="shared" si="36"/>
        <v>0.14479420153552069</v>
      </c>
      <c r="D395" s="53">
        <f t="shared" si="37"/>
        <v>5.1708332581996808E-2</v>
      </c>
    </row>
    <row r="396" spans="1:4" ht="15.75" x14ac:dyDescent="0.25">
      <c r="A396" s="14">
        <f t="shared" si="34"/>
        <v>67.400000000000418</v>
      </c>
      <c r="B396" s="26">
        <f t="shared" si="35"/>
        <v>2.6706231454005771E-2</v>
      </c>
      <c r="C396" s="53">
        <f t="shared" si="36"/>
        <v>0.14440804837289389</v>
      </c>
      <c r="D396" s="53">
        <f t="shared" si="37"/>
        <v>5.1560262592093231E-2</v>
      </c>
    </row>
    <row r="397" spans="1:4" ht="15.75" x14ac:dyDescent="0.25">
      <c r="A397" s="14">
        <f t="shared" si="34"/>
        <v>67.600000000000421</v>
      </c>
      <c r="B397" s="26">
        <f t="shared" si="35"/>
        <v>2.6627218934911077E-2</v>
      </c>
      <c r="C397" s="53">
        <f t="shared" si="36"/>
        <v>0.14402394333624069</v>
      </c>
      <c r="D397" s="53">
        <f t="shared" si="37"/>
        <v>5.1413037925563509E-2</v>
      </c>
    </row>
    <row r="398" spans="1:4" ht="15.75" x14ac:dyDescent="0.25">
      <c r="A398" s="14">
        <f t="shared" si="34"/>
        <v>67.800000000000423</v>
      </c>
      <c r="B398" s="26">
        <f t="shared" si="35"/>
        <v>2.6548672566371515E-2</v>
      </c>
      <c r="C398" s="53">
        <f t="shared" si="36"/>
        <v>0.14364187022624342</v>
      </c>
      <c r="D398" s="53">
        <f t="shared" si="37"/>
        <v>5.1266651366517313E-2</v>
      </c>
    </row>
    <row r="399" spans="1:4" ht="15.75" x14ac:dyDescent="0.25">
      <c r="A399" s="14">
        <f t="shared" si="34"/>
        <v>68.000000000000426</v>
      </c>
      <c r="B399" s="26">
        <f t="shared" si="35"/>
        <v>2.6470588235293951E-2</v>
      </c>
      <c r="C399" s="53">
        <f t="shared" si="36"/>
        <v>0.14326181301337082</v>
      </c>
      <c r="D399" s="53">
        <f t="shared" si="37"/>
        <v>5.1121095780930159E-2</v>
      </c>
    </row>
    <row r="400" spans="1:4" ht="15.75" x14ac:dyDescent="0.25">
      <c r="A400" s="14">
        <f t="shared" si="34"/>
        <v>68.200000000000429</v>
      </c>
      <c r="B400" s="26">
        <f t="shared" si="35"/>
        <v>2.6392961876832679E-2</v>
      </c>
      <c r="C400" s="53">
        <f t="shared" si="36"/>
        <v>0.14288375583566693</v>
      </c>
      <c r="D400" s="53">
        <f t="shared" si="37"/>
        <v>5.0976364115491224E-2</v>
      </c>
    </row>
    <row r="401" spans="1:4" ht="15.75" x14ac:dyDescent="0.25">
      <c r="A401" s="14">
        <f t="shared" si="34"/>
        <v>68.400000000000432</v>
      </c>
      <c r="B401" s="26">
        <f t="shared" si="35"/>
        <v>2.6315789473684046E-2</v>
      </c>
      <c r="C401" s="53">
        <f t="shared" si="36"/>
        <v>0.14250768299657668</v>
      </c>
      <c r="D401" s="53">
        <f t="shared" si="37"/>
        <v>5.0832449396462143E-2</v>
      </c>
    </row>
    <row r="402" spans="1:4" ht="15.75" x14ac:dyDescent="0.25">
      <c r="A402" s="14">
        <f t="shared" si="34"/>
        <v>68.600000000000435</v>
      </c>
      <c r="B402" s="26">
        <f t="shared" si="35"/>
        <v>2.623906705539342E-2</v>
      </c>
      <c r="C402" s="53">
        <f t="shared" si="36"/>
        <v>0.14213357896280454</v>
      </c>
      <c r="D402" s="53">
        <f t="shared" si="37"/>
        <v>5.0689344728559127E-2</v>
      </c>
    </row>
    <row r="403" spans="1:4" ht="15.75" x14ac:dyDescent="0.25">
      <c r="A403" s="14">
        <f t="shared" si="34"/>
        <v>68.800000000000438</v>
      </c>
      <c r="B403" s="26">
        <f t="shared" si="35"/>
        <v>2.6162790697674253E-2</v>
      </c>
      <c r="C403" s="53">
        <f t="shared" si="36"/>
        <v>0.14176142836220251</v>
      </c>
      <c r="D403" s="53">
        <f t="shared" si="37"/>
        <v>5.0547043293853178E-2</v>
      </c>
    </row>
    <row r="404" spans="1:4" ht="15.75" x14ac:dyDescent="0.25">
      <c r="A404" s="14">
        <f t="shared" si="34"/>
        <v>69.000000000000441</v>
      </c>
      <c r="B404" s="26">
        <f t="shared" si="35"/>
        <v>2.6086956521738966E-2</v>
      </c>
      <c r="C404" s="53">
        <f t="shared" si="36"/>
        <v>0.1413912159816969</v>
      </c>
      <c r="D404" s="53">
        <f t="shared" si="37"/>
        <v>5.0405538350687284E-2</v>
      </c>
    </row>
    <row r="405" spans="1:4" ht="15.75" x14ac:dyDescent="0.25">
      <c r="A405" s="14">
        <f t="shared" si="34"/>
        <v>69.200000000000443</v>
      </c>
      <c r="B405" s="26">
        <f t="shared" si="35"/>
        <v>2.6011560693641453E-2</v>
      </c>
      <c r="C405" s="53">
        <f t="shared" si="36"/>
        <v>0.14102292676524197</v>
      </c>
      <c r="D405" s="53">
        <f t="shared" si="37"/>
        <v>5.0264823232617939E-2</v>
      </c>
    </row>
    <row r="406" spans="1:4" ht="15.75" x14ac:dyDescent="0.25">
      <c r="A406" s="14">
        <f t="shared" si="34"/>
        <v>69.400000000000446</v>
      </c>
      <c r="B406" s="26">
        <f t="shared" si="35"/>
        <v>2.5936599423630958E-2</v>
      </c>
      <c r="C406" s="53">
        <f t="shared" si="36"/>
        <v>0.14065654581180598</v>
      </c>
      <c r="D406" s="53">
        <f t="shared" si="37"/>
        <v>5.0124891347362754E-2</v>
      </c>
    </row>
    <row r="407" spans="1:4" ht="15.75" x14ac:dyDescent="0.25">
      <c r="A407" s="14">
        <f t="shared" si="34"/>
        <v>69.600000000000449</v>
      </c>
      <c r="B407" s="26">
        <f t="shared" si="35"/>
        <v>2.5862068965517074E-2</v>
      </c>
      <c r="C407" s="53">
        <f t="shared" si="36"/>
        <v>0.14029205837339076</v>
      </c>
      <c r="D407" s="53">
        <f t="shared" si="37"/>
        <v>4.9985736175777729E-2</v>
      </c>
    </row>
    <row r="408" spans="1:4" ht="15.75" x14ac:dyDescent="0.25">
      <c r="A408" s="14">
        <f t="shared" si="34"/>
        <v>69.800000000000452</v>
      </c>
      <c r="B408" s="26">
        <f t="shared" si="35"/>
        <v>2.5787965616045679E-2</v>
      </c>
      <c r="C408" s="53">
        <f t="shared" si="36"/>
        <v>0.13992944985307709</v>
      </c>
      <c r="D408" s="53">
        <f t="shared" si="37"/>
        <v>4.984735127084472E-2</v>
      </c>
    </row>
    <row r="409" spans="1:4" ht="15.75" x14ac:dyDescent="0.25">
      <c r="A409" s="14">
        <f t="shared" si="34"/>
        <v>70.000000000000455</v>
      </c>
      <c r="B409" s="26">
        <f t="shared" si="35"/>
        <v>2.5714285714285547E-2</v>
      </c>
      <c r="C409" s="53">
        <f t="shared" si="36"/>
        <v>0.13956870580310432</v>
      </c>
      <c r="D409" s="53">
        <f t="shared" si="37"/>
        <v>4.9709730256675355E-2</v>
      </c>
    </row>
    <row r="410" spans="1:4" ht="15.75" x14ac:dyDescent="0.25">
      <c r="A410" s="14">
        <f t="shared" si="34"/>
        <v>70.200000000000458</v>
      </c>
      <c r="B410" s="26">
        <f t="shared" si="35"/>
        <v>2.5641025641025474E-2</v>
      </c>
      <c r="C410" s="53">
        <f t="shared" si="36"/>
        <v>0.13920981192297366</v>
      </c>
      <c r="D410" s="53">
        <f t="shared" si="37"/>
        <v>4.9572866827534368E-2</v>
      </c>
    </row>
    <row r="411" spans="1:4" ht="15.75" x14ac:dyDescent="0.25">
      <c r="A411" s="14">
        <f t="shared" si="34"/>
        <v>70.40000000000046</v>
      </c>
      <c r="B411" s="26">
        <f t="shared" si="35"/>
        <v>2.5568181818181653E-2</v>
      </c>
      <c r="C411" s="53">
        <f t="shared" si="36"/>
        <v>0.13885275405758812</v>
      </c>
      <c r="D411" s="53">
        <f t="shared" si="37"/>
        <v>4.9436754746877476E-2</v>
      </c>
    </row>
    <row r="412" spans="1:4" ht="15.75" x14ac:dyDescent="0.25">
      <c r="A412" s="14">
        <f t="shared" si="34"/>
        <v>70.600000000000463</v>
      </c>
      <c r="B412" s="26">
        <f t="shared" si="35"/>
        <v>2.549575070821513E-2</v>
      </c>
      <c r="C412" s="53">
        <f t="shared" si="36"/>
        <v>0.13849751819541056</v>
      </c>
      <c r="D412" s="53">
        <f t="shared" si="37"/>
        <v>4.9301387846406253E-2</v>
      </c>
    </row>
    <row r="413" spans="1:4" ht="15.75" x14ac:dyDescent="0.25">
      <c r="A413" s="14">
        <f t="shared" si="34"/>
        <v>70.800000000000466</v>
      </c>
      <c r="B413" s="26">
        <f t="shared" si="35"/>
        <v>2.5423728813559154E-2</v>
      </c>
      <c r="C413" s="53">
        <f t="shared" si="36"/>
        <v>0.13814409046665888</v>
      </c>
      <c r="D413" s="53">
        <f t="shared" si="37"/>
        <v>4.9166760025135758E-2</v>
      </c>
    </row>
    <row r="414" spans="1:4" ht="15.75" x14ac:dyDescent="0.25">
      <c r="A414" s="14">
        <f t="shared" si="34"/>
        <v>71.000000000000469</v>
      </c>
      <c r="B414" s="26">
        <f t="shared" si="35"/>
        <v>2.5352112676056172E-2</v>
      </c>
      <c r="C414" s="53">
        <f t="shared" si="36"/>
        <v>0.13779245714152166</v>
      </c>
      <c r="D414" s="53">
        <f t="shared" si="37"/>
        <v>4.9032865248480495E-2</v>
      </c>
    </row>
    <row r="415" spans="1:4" ht="15.75" x14ac:dyDescent="0.25">
      <c r="A415" s="14">
        <f t="shared" si="34"/>
        <v>71.200000000000472</v>
      </c>
      <c r="B415" s="26">
        <f t="shared" si="35"/>
        <v>2.5280898876404327E-2</v>
      </c>
      <c r="C415" s="53">
        <f t="shared" si="36"/>
        <v>0.13744260462840485</v>
      </c>
      <c r="D415" s="53">
        <f t="shared" si="37"/>
        <v>4.8899697547353016E-2</v>
      </c>
    </row>
    <row r="416" spans="1:4" ht="15.75" x14ac:dyDescent="0.25">
      <c r="A416" s="14">
        <f t="shared" si="34"/>
        <v>71.400000000000475</v>
      </c>
      <c r="B416" s="26">
        <f t="shared" si="35"/>
        <v>2.5210084033613279E-2</v>
      </c>
      <c r="C416" s="53">
        <f t="shared" si="36"/>
        <v>0.13709451947220086</v>
      </c>
      <c r="D416" s="53">
        <f t="shared" si="37"/>
        <v>4.8767251017277302E-2</v>
      </c>
    </row>
    <row r="417" spans="1:4" ht="15.75" x14ac:dyDescent="0.25">
      <c r="A417" s="14">
        <f t="shared" si="34"/>
        <v>71.600000000000477</v>
      </c>
      <c r="B417" s="26">
        <f t="shared" si="35"/>
        <v>2.5139664804469105E-2</v>
      </c>
      <c r="C417" s="53">
        <f t="shared" si="36"/>
        <v>0.13674818835258817</v>
      </c>
      <c r="D417" s="53">
        <f t="shared" si="37"/>
        <v>4.8635519817520456E-2</v>
      </c>
    </row>
    <row r="418" spans="1:4" ht="15.75" x14ac:dyDescent="0.25">
      <c r="A418" s="14">
        <f t="shared" si="34"/>
        <v>71.80000000000048</v>
      </c>
      <c r="B418" s="26">
        <f t="shared" si="35"/>
        <v>2.506963788300819E-2</v>
      </c>
      <c r="C418" s="53">
        <f t="shared" si="36"/>
        <v>0.13640359808235003</v>
      </c>
      <c r="D418" s="53">
        <f t="shared" si="37"/>
        <v>4.850449817023017E-2</v>
      </c>
    </row>
    <row r="419" spans="1:4" ht="15.75" x14ac:dyDescent="0.25">
      <c r="A419" s="14">
        <f t="shared" si="34"/>
        <v>72.000000000000483</v>
      </c>
      <c r="B419" s="26">
        <f t="shared" si="35"/>
        <v>2.4999999999999831E-2</v>
      </c>
      <c r="C419" s="53">
        <f t="shared" si="36"/>
        <v>0.13606073560572529</v>
      </c>
      <c r="D419" s="53">
        <f t="shared" si="37"/>
        <v>4.8374180359595398E-2</v>
      </c>
    </row>
    <row r="420" spans="1:4" ht="15.75" x14ac:dyDescent="0.25">
      <c r="A420" s="14">
        <f t="shared" si="34"/>
        <v>72.200000000000486</v>
      </c>
      <c r="B420" s="26">
        <f t="shared" si="35"/>
        <v>2.4930747922437504E-2</v>
      </c>
      <c r="C420" s="53">
        <f t="shared" si="36"/>
        <v>0.13571958799677808</v>
      </c>
      <c r="D420" s="53">
        <f t="shared" si="37"/>
        <v>4.8244560731013353E-2</v>
      </c>
    </row>
    <row r="421" spans="1:4" ht="15.75" x14ac:dyDescent="0.25">
      <c r="A421" s="14">
        <f t="shared" si="34"/>
        <v>72.400000000000489</v>
      </c>
      <c r="B421" s="26">
        <f t="shared" si="35"/>
        <v>2.4861878453038506E-2</v>
      </c>
      <c r="C421" s="53">
        <f t="shared" si="36"/>
        <v>0.13538014245779262</v>
      </c>
      <c r="D421" s="53">
        <f t="shared" si="37"/>
        <v>4.8115633690272941E-2</v>
      </c>
    </row>
    <row r="422" spans="1:4" ht="15.75" x14ac:dyDescent="0.25">
      <c r="A422" s="14">
        <f t="shared" si="34"/>
        <v>72.600000000000492</v>
      </c>
      <c r="B422" s="26">
        <f t="shared" si="35"/>
        <v>2.47933884297519E-2</v>
      </c>
      <c r="C422" s="53">
        <f t="shared" si="36"/>
        <v>0.1350423863176955</v>
      </c>
      <c r="D422" s="53">
        <f t="shared" si="37"/>
        <v>4.79873937027544E-2</v>
      </c>
    </row>
    <row r="423" spans="1:4" ht="15.75" x14ac:dyDescent="0.25">
      <c r="A423" s="14">
        <f t="shared" si="34"/>
        <v>72.800000000000495</v>
      </c>
      <c r="B423" s="26">
        <f t="shared" si="35"/>
        <v>2.4725274725274558E-2</v>
      </c>
      <c r="C423" s="53">
        <f t="shared" si="36"/>
        <v>0.13470630703049491</v>
      </c>
      <c r="D423" s="53">
        <f t="shared" si="37"/>
        <v>4.7859835292631603E-2</v>
      </c>
    </row>
    <row r="424" spans="1:4" ht="15.75" x14ac:dyDescent="0.25">
      <c r="A424" s="14">
        <f t="shared" si="34"/>
        <v>73.000000000000497</v>
      </c>
      <c r="B424" s="26">
        <f t="shared" si="35"/>
        <v>2.4657534246575175E-2</v>
      </c>
      <c r="C424" s="53">
        <f t="shared" si="36"/>
        <v>0.13437189217374834</v>
      </c>
      <c r="D424" s="53">
        <f t="shared" si="37"/>
        <v>4.7732953042099791E-2</v>
      </c>
    </row>
    <row r="425" spans="1:4" ht="15.75" x14ac:dyDescent="0.25">
      <c r="A425" s="14">
        <f t="shared" si="34"/>
        <v>73.2000000000005</v>
      </c>
      <c r="B425" s="26">
        <f t="shared" si="35"/>
        <v>2.4590163934426063E-2</v>
      </c>
      <c r="C425" s="53">
        <f t="shared" si="36"/>
        <v>0.13403912944705021</v>
      </c>
      <c r="D425" s="53">
        <f t="shared" si="37"/>
        <v>4.7606741590606738E-2</v>
      </c>
    </row>
    <row r="426" spans="1:4" ht="15.75" x14ac:dyDescent="0.25">
      <c r="A426" s="14">
        <f t="shared" si="34"/>
        <v>73.400000000000503</v>
      </c>
      <c r="B426" s="26">
        <f t="shared" si="35"/>
        <v>2.4523160762942611E-2</v>
      </c>
      <c r="C426" s="53">
        <f t="shared" si="36"/>
        <v>0.13370800667054061</v>
      </c>
      <c r="D426" s="53">
        <f t="shared" si="37"/>
        <v>4.7481195634097584E-2</v>
      </c>
    </row>
    <row r="427" spans="1:4" ht="15.75" x14ac:dyDescent="0.25">
      <c r="A427" s="14">
        <f t="shared" si="34"/>
        <v>73.600000000000506</v>
      </c>
      <c r="B427" s="26">
        <f t="shared" si="35"/>
        <v>2.4456521739130266E-2</v>
      </c>
      <c r="C427" s="53">
        <f t="shared" si="36"/>
        <v>0.13337851178343763</v>
      </c>
      <c r="D427" s="53">
        <f t="shared" si="37"/>
        <v>4.7356309924274864E-2</v>
      </c>
    </row>
    <row r="428" spans="1:4" ht="15.75" x14ac:dyDescent="0.25">
      <c r="A428" s="14">
        <f t="shared" si="34"/>
        <v>73.800000000000509</v>
      </c>
      <c r="B428" s="26">
        <f t="shared" si="35"/>
        <v>2.4390243902438855E-2</v>
      </c>
      <c r="C428" s="53">
        <f t="shared" si="36"/>
        <v>0.13305063284259055</v>
      </c>
      <c r="D428" s="53">
        <f t="shared" si="37"/>
        <v>4.7232079267867988E-2</v>
      </c>
    </row>
    <row r="429" spans="1:4" ht="15.75" x14ac:dyDescent="0.25">
      <c r="A429" s="14">
        <f t="shared" si="34"/>
        <v>74.000000000000512</v>
      </c>
      <c r="B429" s="26">
        <f t="shared" si="35"/>
        <v>2.4324324324324156E-2</v>
      </c>
      <c r="C429" s="53">
        <f t="shared" si="36"/>
        <v>0.13272435802105409</v>
      </c>
      <c r="D429" s="53">
        <f t="shared" si="37"/>
        <v>4.7108498525911924E-2</v>
      </c>
    </row>
    <row r="430" spans="1:4" ht="15.75" x14ac:dyDescent="0.25">
      <c r="A430" s="14">
        <f t="shared" ref="A430:A493" si="38">A429+0.2</f>
        <v>74.200000000000514</v>
      </c>
      <c r="B430" s="26">
        <f t="shared" si="35"/>
        <v>2.4258760107816545E-2</v>
      </c>
      <c r="C430" s="53">
        <f t="shared" si="36"/>
        <v>0.1323996756066822</v>
      </c>
      <c r="D430" s="53">
        <f t="shared" si="37"/>
        <v>4.6985562613041432E-2</v>
      </c>
    </row>
    <row r="431" spans="1:4" ht="15.75" x14ac:dyDescent="0.25">
      <c r="A431" s="14">
        <f t="shared" si="38"/>
        <v>74.400000000000517</v>
      </c>
      <c r="B431" s="26">
        <f t="shared" si="35"/>
        <v>2.4193548387096607E-2</v>
      </c>
      <c r="C431" s="53">
        <f t="shared" si="36"/>
        <v>0.13207657400074346</v>
      </c>
      <c r="D431" s="53">
        <f t="shared" si="37"/>
        <v>4.6863266496793066E-2</v>
      </c>
    </row>
    <row r="432" spans="1:4" ht="15.75" x14ac:dyDescent="0.25">
      <c r="A432" s="14">
        <f t="shared" si="38"/>
        <v>74.60000000000052</v>
      </c>
      <c r="B432" s="26">
        <f t="shared" si="35"/>
        <v>2.412868632707758E-2</v>
      </c>
      <c r="C432" s="53">
        <f t="shared" si="36"/>
        <v>0.13175504171655494</v>
      </c>
      <c r="D432" s="53">
        <f t="shared" si="37"/>
        <v>4.6741605196920943E-2</v>
      </c>
    </row>
    <row r="433" spans="1:4" ht="15.75" x14ac:dyDescent="0.25">
      <c r="A433" s="14">
        <f t="shared" si="38"/>
        <v>74.800000000000523</v>
      </c>
      <c r="B433" s="26">
        <f t="shared" si="35"/>
        <v>2.4064171122994485E-2</v>
      </c>
      <c r="C433" s="53">
        <f t="shared" si="36"/>
        <v>0.13143506737813859</v>
      </c>
      <c r="D433" s="53">
        <f t="shared" si="37"/>
        <v>4.6620573784717512E-2</v>
      </c>
    </row>
    <row r="434" spans="1:4" ht="15.75" x14ac:dyDescent="0.25">
      <c r="A434" s="14">
        <f t="shared" si="38"/>
        <v>75.000000000000526</v>
      </c>
      <c r="B434" s="26">
        <f t="shared" si="35"/>
        <v>2.3999999999999834E-2</v>
      </c>
      <c r="C434" s="53">
        <f t="shared" si="36"/>
        <v>0.13111663971889265</v>
      </c>
      <c r="D434" s="53">
        <f t="shared" si="37"/>
        <v>4.6500167382355406E-2</v>
      </c>
    </row>
    <row r="435" spans="1:4" ht="15.75" x14ac:dyDescent="0.25">
      <c r="A435" s="14">
        <f t="shared" si="38"/>
        <v>75.200000000000529</v>
      </c>
      <c r="B435" s="26">
        <f t="shared" si="35"/>
        <v>2.3936170212765791E-2</v>
      </c>
      <c r="C435" s="53">
        <f t="shared" si="36"/>
        <v>0.13079974758028567</v>
      </c>
      <c r="D435" s="53">
        <f t="shared" si="37"/>
        <v>4.638038116222587E-2</v>
      </c>
    </row>
    <row r="436" spans="1:4" ht="15.75" x14ac:dyDescent="0.25">
      <c r="A436" s="14">
        <f t="shared" si="38"/>
        <v>75.400000000000531</v>
      </c>
      <c r="B436" s="26">
        <f t="shared" si="35"/>
        <v>2.387267904509267E-2</v>
      </c>
      <c r="C436" s="53">
        <f t="shared" si="36"/>
        <v>0.13048437991056816</v>
      </c>
      <c r="D436" s="53">
        <f t="shared" si="37"/>
        <v>4.6261210346299486E-2</v>
      </c>
    </row>
    <row r="437" spans="1:4" ht="15.75" x14ac:dyDescent="0.25">
      <c r="A437" s="14">
        <f t="shared" si="38"/>
        <v>75.600000000000534</v>
      </c>
      <c r="B437" s="26">
        <f t="shared" si="35"/>
        <v>2.3809523809523642E-2</v>
      </c>
      <c r="C437" s="53">
        <f t="shared" si="36"/>
        <v>0.13017052576349986</v>
      </c>
      <c r="D437" s="53">
        <f t="shared" si="37"/>
        <v>4.6142650205487246E-2</v>
      </c>
    </row>
    <row r="438" spans="1:4" ht="15.75" x14ac:dyDescent="0.25">
      <c r="A438" s="14">
        <f t="shared" si="38"/>
        <v>75.800000000000537</v>
      </c>
      <c r="B438" s="26">
        <f t="shared" si="35"/>
        <v>2.3746701846965531E-2</v>
      </c>
      <c r="C438" s="53">
        <f t="shared" si="36"/>
        <v>0.129858174297101</v>
      </c>
      <c r="D438" s="53">
        <f t="shared" si="37"/>
        <v>4.6024696059018821E-2</v>
      </c>
    </row>
    <row r="439" spans="1:4" ht="15.75" x14ac:dyDescent="0.25">
      <c r="A439" s="14">
        <f t="shared" si="38"/>
        <v>76.00000000000054</v>
      </c>
      <c r="B439" s="26">
        <f t="shared" si="35"/>
        <v>2.368421052631562E-2</v>
      </c>
      <c r="C439" s="53">
        <f t="shared" si="36"/>
        <v>0.12954731477241355</v>
      </c>
      <c r="D439" s="53">
        <f t="shared" si="37"/>
        <v>4.5907343273827395E-2</v>
      </c>
    </row>
    <row r="440" spans="1:4" ht="15.75" x14ac:dyDescent="0.25">
      <c r="A440" s="14">
        <f t="shared" si="38"/>
        <v>76.200000000000543</v>
      </c>
      <c r="B440" s="26">
        <f t="shared" si="35"/>
        <v>2.3622047244094321E-2</v>
      </c>
      <c r="C440" s="53">
        <f t="shared" si="36"/>
        <v>0.12923793655228888</v>
      </c>
      <c r="D440" s="53">
        <f t="shared" si="37"/>
        <v>4.5790587263939142E-2</v>
      </c>
    </row>
    <row r="441" spans="1:4" ht="15.75" x14ac:dyDescent="0.25">
      <c r="A441" s="14">
        <f t="shared" si="38"/>
        <v>76.400000000000546</v>
      </c>
      <c r="B441" s="26">
        <f t="shared" si="35"/>
        <v>2.3560209424083604E-2</v>
      </c>
      <c r="C441" s="53">
        <f t="shared" si="36"/>
        <v>0.12893002910018192</v>
      </c>
      <c r="D441" s="53">
        <f t="shared" si="37"/>
        <v>4.5674423489884819E-2</v>
      </c>
    </row>
    <row r="442" spans="1:4" ht="15.75" x14ac:dyDescent="0.25">
      <c r="A442" s="14">
        <f t="shared" si="38"/>
        <v>76.600000000000549</v>
      </c>
      <c r="B442" s="26">
        <f t="shared" si="35"/>
        <v>2.3498694516971112E-2</v>
      </c>
      <c r="C442" s="53">
        <f t="shared" si="36"/>
        <v>0.1286235819789745</v>
      </c>
      <c r="D442" s="53">
        <f t="shared" si="37"/>
        <v>4.5558847458101459E-2</v>
      </c>
    </row>
    <row r="443" spans="1:4" ht="15.75" x14ac:dyDescent="0.25">
      <c r="A443" s="14">
        <f t="shared" si="38"/>
        <v>76.800000000000551</v>
      </c>
      <c r="B443" s="26">
        <f t="shared" si="35"/>
        <v>2.3437499999999833E-2</v>
      </c>
      <c r="C443" s="53">
        <f t="shared" si="36"/>
        <v>0.12831858484980285</v>
      </c>
      <c r="D443" s="53">
        <f t="shared" si="37"/>
        <v>4.5443854720363497E-2</v>
      </c>
    </row>
    <row r="444" spans="1:4" ht="15.75" x14ac:dyDescent="0.25">
      <c r="A444" s="14">
        <f t="shared" si="38"/>
        <v>77.000000000000554</v>
      </c>
      <c r="B444" s="26">
        <f t="shared" ref="B444:B507" si="39">$B$59*3.6/A444</f>
        <v>2.3376623376623207E-2</v>
      </c>
      <c r="C444" s="53">
        <f t="shared" si="36"/>
        <v>0.12801502747091187</v>
      </c>
      <c r="D444" s="53">
        <f t="shared" si="37"/>
        <v>4.532944087320645E-2</v>
      </c>
    </row>
    <row r="445" spans="1:4" ht="15.75" x14ac:dyDescent="0.25">
      <c r="A445" s="14">
        <f t="shared" si="38"/>
        <v>77.200000000000557</v>
      </c>
      <c r="B445" s="26">
        <f t="shared" si="39"/>
        <v>2.3316062176165636E-2</v>
      </c>
      <c r="C445" s="53">
        <f t="shared" ref="C445:C508" si="40">((EXP(-$C$59*B445)-1)/$C$59/B445+1)</f>
        <v>0.12771289969651822</v>
      </c>
      <c r="D445" s="53">
        <f t="shared" ref="D445:D508" si="41">((EXP(-$D$59*B445)-1)/$D$59/B445+1)</f>
        <v>4.5215601557368368E-2</v>
      </c>
    </row>
    <row r="446" spans="1:4" ht="15.75" x14ac:dyDescent="0.25">
      <c r="A446" s="14">
        <f t="shared" si="38"/>
        <v>77.40000000000056</v>
      </c>
      <c r="B446" s="26">
        <f t="shared" si="39"/>
        <v>2.3255813953488205E-2</v>
      </c>
      <c r="C446" s="53">
        <f t="shared" si="40"/>
        <v>0.12741219147569349</v>
      </c>
      <c r="D446" s="53">
        <f t="shared" si="41"/>
        <v>4.5102332457233829E-2</v>
      </c>
    </row>
    <row r="447" spans="1:4" ht="15.75" x14ac:dyDescent="0.25">
      <c r="A447" s="14">
        <f t="shared" si="38"/>
        <v>77.600000000000563</v>
      </c>
      <c r="B447" s="26">
        <f t="shared" si="39"/>
        <v>2.3195876288659625E-2</v>
      </c>
      <c r="C447" s="53">
        <f t="shared" si="40"/>
        <v>0.12711289285126082</v>
      </c>
      <c r="D447" s="53">
        <f t="shared" si="41"/>
        <v>4.4989629300293044E-2</v>
      </c>
    </row>
    <row r="448" spans="1:4" ht="15.75" x14ac:dyDescent="0.25">
      <c r="A448" s="14">
        <f t="shared" si="38"/>
        <v>77.800000000000566</v>
      </c>
      <c r="B448" s="26">
        <f t="shared" si="39"/>
        <v>2.3136246786632224E-2</v>
      </c>
      <c r="C448" s="53">
        <f t="shared" si="40"/>
        <v>0.12681499395870754</v>
      </c>
      <c r="D448" s="53">
        <f t="shared" si="41"/>
        <v>4.4877487856602505E-2</v>
      </c>
    </row>
    <row r="449" spans="1:4" ht="15.75" x14ac:dyDescent="0.25">
      <c r="A449" s="14">
        <f t="shared" si="38"/>
        <v>78.000000000000568</v>
      </c>
      <c r="B449" s="26">
        <f t="shared" si="39"/>
        <v>2.3076923076922908E-2</v>
      </c>
      <c r="C449" s="53">
        <f t="shared" si="40"/>
        <v>0.12651848502511287</v>
      </c>
      <c r="D449" s="53">
        <f t="shared" si="41"/>
        <v>4.4765903938255303E-2</v>
      </c>
    </row>
    <row r="450" spans="1:4" ht="15.75" x14ac:dyDescent="0.25">
      <c r="A450" s="14">
        <f t="shared" si="38"/>
        <v>78.200000000000571</v>
      </c>
      <c r="B450" s="26">
        <f t="shared" si="39"/>
        <v>2.3017902813299067E-2</v>
      </c>
      <c r="C450" s="53">
        <f t="shared" si="40"/>
        <v>0.12622335636809034</v>
      </c>
      <c r="D450" s="53">
        <f t="shared" si="41"/>
        <v>4.4654873398865313E-2</v>
      </c>
    </row>
    <row r="451" spans="1:4" ht="15.75" x14ac:dyDescent="0.25">
      <c r="A451" s="14">
        <f t="shared" si="38"/>
        <v>78.400000000000574</v>
      </c>
      <c r="B451" s="26">
        <f t="shared" si="39"/>
        <v>2.2959183673469219E-2</v>
      </c>
      <c r="C451" s="53">
        <f t="shared" si="40"/>
        <v>0.12592959839474449</v>
      </c>
      <c r="D451" s="53">
        <f t="shared" si="41"/>
        <v>4.4544392133046729E-2</v>
      </c>
    </row>
    <row r="452" spans="1:4" ht="15.75" x14ac:dyDescent="0.25">
      <c r="A452" s="14">
        <f t="shared" si="38"/>
        <v>78.600000000000577</v>
      </c>
      <c r="B452" s="26">
        <f t="shared" si="39"/>
        <v>2.2900763358778459E-2</v>
      </c>
      <c r="C452" s="53">
        <f t="shared" si="40"/>
        <v>0.12563720160064273</v>
      </c>
      <c r="D452" s="53">
        <f t="shared" si="41"/>
        <v>4.4434456075917339E-2</v>
      </c>
    </row>
    <row r="453" spans="1:4" ht="15.75" x14ac:dyDescent="0.25">
      <c r="A453" s="14">
        <f t="shared" si="38"/>
        <v>78.80000000000058</v>
      </c>
      <c r="B453" s="26">
        <f t="shared" si="39"/>
        <v>2.2842639593908462E-2</v>
      </c>
      <c r="C453" s="53">
        <f t="shared" si="40"/>
        <v>0.12534615656880022</v>
      </c>
      <c r="D453" s="53">
        <f t="shared" si="41"/>
        <v>4.4325061202591609E-2</v>
      </c>
    </row>
    <row r="454" spans="1:4" ht="15.75" x14ac:dyDescent="0.25">
      <c r="A454" s="14">
        <f t="shared" si="38"/>
        <v>79.000000000000583</v>
      </c>
      <c r="B454" s="26">
        <f t="shared" si="39"/>
        <v>2.2784810126582112E-2</v>
      </c>
      <c r="C454" s="53">
        <f t="shared" si="40"/>
        <v>0.12505645396867915</v>
      </c>
      <c r="D454" s="53">
        <f t="shared" si="41"/>
        <v>4.4216203527697062E-2</v>
      </c>
    </row>
    <row r="455" spans="1:4" ht="15.75" x14ac:dyDescent="0.25">
      <c r="A455" s="14">
        <f t="shared" si="38"/>
        <v>79.200000000000585</v>
      </c>
      <c r="B455" s="26">
        <f t="shared" si="39"/>
        <v>2.2727272727272561E-2</v>
      </c>
      <c r="C455" s="53">
        <f t="shared" si="40"/>
        <v>0.12476808455520305</v>
      </c>
      <c r="D455" s="53">
        <f t="shared" si="41"/>
        <v>4.4107879104885672E-2</v>
      </c>
    </row>
    <row r="456" spans="1:4" ht="15.75" x14ac:dyDescent="0.25">
      <c r="A456" s="14">
        <f t="shared" si="38"/>
        <v>79.400000000000588</v>
      </c>
      <c r="B456" s="26">
        <f t="shared" si="39"/>
        <v>2.2670025188916709E-2</v>
      </c>
      <c r="C456" s="53">
        <f t="shared" si="40"/>
        <v>0.12448103916778053</v>
      </c>
      <c r="D456" s="53">
        <f t="shared" si="41"/>
        <v>4.4000084026360131E-2</v>
      </c>
    </row>
    <row r="457" spans="1:4" ht="15.75" x14ac:dyDescent="0.25">
      <c r="A457" s="14">
        <f t="shared" si="38"/>
        <v>79.600000000000591</v>
      </c>
      <c r="B457" s="26">
        <f t="shared" si="39"/>
        <v>2.2613065326633E-2</v>
      </c>
      <c r="C457" s="53">
        <f t="shared" si="40"/>
        <v>0.12419530872934847</v>
      </c>
      <c r="D457" s="53">
        <f t="shared" si="41"/>
        <v>4.3892814422406667E-2</v>
      </c>
    </row>
    <row r="458" spans="1:4" ht="15.75" x14ac:dyDescent="0.25">
      <c r="A458" s="14">
        <f t="shared" si="38"/>
        <v>79.800000000000594</v>
      </c>
      <c r="B458" s="26">
        <f t="shared" si="39"/>
        <v>2.2556390977443441E-2</v>
      </c>
      <c r="C458" s="53">
        <f t="shared" si="40"/>
        <v>0.12391088424542107</v>
      </c>
      <c r="D458" s="53">
        <f t="shared" si="41"/>
        <v>4.3786066460924422E-2</v>
      </c>
    </row>
    <row r="459" spans="1:4" ht="15.75" x14ac:dyDescent="0.25">
      <c r="A459" s="14">
        <f t="shared" si="38"/>
        <v>80.000000000000597</v>
      </c>
      <c r="B459" s="26">
        <f t="shared" si="39"/>
        <v>2.2499999999999833E-2</v>
      </c>
      <c r="C459" s="53">
        <f t="shared" si="40"/>
        <v>0.12362775680315907</v>
      </c>
      <c r="D459" s="53">
        <f t="shared" si="41"/>
        <v>4.3679836346980139E-2</v>
      </c>
    </row>
    <row r="460" spans="1:4" ht="15.75" x14ac:dyDescent="0.25">
      <c r="A460" s="14">
        <f t="shared" si="38"/>
        <v>80.2000000000006</v>
      </c>
      <c r="B460" s="26">
        <f t="shared" si="39"/>
        <v>2.2443890274314048E-2</v>
      </c>
      <c r="C460" s="53">
        <f t="shared" si="40"/>
        <v>0.12334591757044466</v>
      </c>
      <c r="D460" s="53">
        <f t="shared" si="41"/>
        <v>4.3574120322349308E-2</v>
      </c>
    </row>
    <row r="461" spans="1:4" ht="15.75" x14ac:dyDescent="0.25">
      <c r="A461" s="14">
        <f t="shared" si="38"/>
        <v>80.400000000000603</v>
      </c>
      <c r="B461" s="26">
        <f t="shared" si="39"/>
        <v>2.2388059701492369E-2</v>
      </c>
      <c r="C461" s="53">
        <f t="shared" si="40"/>
        <v>0.12306535779497407</v>
      </c>
      <c r="D461" s="53">
        <f t="shared" si="41"/>
        <v>4.3468914665079739E-2</v>
      </c>
    </row>
    <row r="462" spans="1:4" ht="15.75" x14ac:dyDescent="0.25">
      <c r="A462" s="14">
        <f t="shared" si="38"/>
        <v>80.600000000000605</v>
      </c>
      <c r="B462" s="26">
        <f t="shared" si="39"/>
        <v>2.2332506203473778E-2</v>
      </c>
      <c r="C462" s="53">
        <f t="shared" si="40"/>
        <v>0.12278606880335974</v>
      </c>
      <c r="D462" s="53">
        <f t="shared" si="41"/>
        <v>4.3364215689053798E-2</v>
      </c>
    </row>
    <row r="463" spans="1:4" ht="15.75" x14ac:dyDescent="0.25">
      <c r="A463" s="14">
        <f t="shared" si="38"/>
        <v>80.800000000000608</v>
      </c>
      <c r="B463" s="26">
        <f t="shared" si="39"/>
        <v>2.227722772277211E-2</v>
      </c>
      <c r="C463" s="53">
        <f t="shared" si="40"/>
        <v>0.12250804200024512</v>
      </c>
      <c r="D463" s="53">
        <f t="shared" si="41"/>
        <v>4.3260019743554534E-2</v>
      </c>
    </row>
    <row r="464" spans="1:4" ht="15.75" x14ac:dyDescent="0.25">
      <c r="A464" s="14">
        <f t="shared" si="38"/>
        <v>81.000000000000611</v>
      </c>
      <c r="B464" s="26">
        <f t="shared" si="39"/>
        <v>2.2222222222222057E-2</v>
      </c>
      <c r="C464" s="53">
        <f t="shared" si="40"/>
        <v>0.12223126886743185</v>
      </c>
      <c r="D464" s="53">
        <f t="shared" si="41"/>
        <v>4.3156323212848902E-2</v>
      </c>
    </row>
    <row r="465" spans="1:4" ht="15.75" x14ac:dyDescent="0.25">
      <c r="A465" s="14">
        <f t="shared" si="38"/>
        <v>81.200000000000614</v>
      </c>
      <c r="B465" s="26">
        <f t="shared" si="39"/>
        <v>2.2167487684728898E-2</v>
      </c>
      <c r="C465" s="53">
        <f t="shared" si="40"/>
        <v>0.12195574096301731</v>
      </c>
      <c r="D465" s="53">
        <f t="shared" si="41"/>
        <v>4.3053122515760656E-2</v>
      </c>
    </row>
    <row r="466" spans="1:4" ht="15.75" x14ac:dyDescent="0.25">
      <c r="A466" s="14">
        <f t="shared" si="38"/>
        <v>81.400000000000617</v>
      </c>
      <c r="B466" s="26">
        <f t="shared" si="39"/>
        <v>2.2113022113021946E-2</v>
      </c>
      <c r="C466" s="53">
        <f t="shared" si="40"/>
        <v>0.12168144992054575</v>
      </c>
      <c r="D466" s="53">
        <f t="shared" si="41"/>
        <v>4.2950414105269008E-2</v>
      </c>
    </row>
    <row r="467" spans="1:4" ht="15.75" x14ac:dyDescent="0.25">
      <c r="A467" s="14">
        <f t="shared" si="38"/>
        <v>81.60000000000062</v>
      </c>
      <c r="B467" s="26">
        <f t="shared" si="39"/>
        <v>2.2058823529411596E-2</v>
      </c>
      <c r="C467" s="53">
        <f t="shared" si="40"/>
        <v>0.12140838744816773</v>
      </c>
      <c r="D467" s="53">
        <f t="shared" si="41"/>
        <v>4.2848194468092515E-2</v>
      </c>
    </row>
    <row r="468" spans="1:4" ht="15.75" x14ac:dyDescent="0.25">
      <c r="A468" s="14">
        <f t="shared" si="38"/>
        <v>81.800000000000622</v>
      </c>
      <c r="B468" s="26">
        <f t="shared" si="39"/>
        <v>2.2004889975549956E-2</v>
      </c>
      <c r="C468" s="53">
        <f t="shared" si="40"/>
        <v>0.12113654532781426</v>
      </c>
      <c r="D468" s="53">
        <f t="shared" si="41"/>
        <v>4.2746460124296504E-2</v>
      </c>
    </row>
    <row r="469" spans="1:4" ht="15.75" x14ac:dyDescent="0.25">
      <c r="A469" s="14">
        <f t="shared" si="38"/>
        <v>82.000000000000625</v>
      </c>
      <c r="B469" s="26">
        <f t="shared" si="39"/>
        <v>2.1951219512194954E-2</v>
      </c>
      <c r="C469" s="53">
        <f t="shared" si="40"/>
        <v>0.12086591541437897</v>
      </c>
      <c r="D469" s="53">
        <f t="shared" si="41"/>
        <v>4.2645207626894721E-2</v>
      </c>
    </row>
    <row r="470" spans="1:4" ht="15.75" x14ac:dyDescent="0.25">
      <c r="A470" s="14">
        <f t="shared" si="38"/>
        <v>82.200000000000628</v>
      </c>
      <c r="B470" s="26">
        <f t="shared" si="39"/>
        <v>2.1897810218977937E-2</v>
      </c>
      <c r="C470" s="53">
        <f t="shared" si="40"/>
        <v>0.12059648963491254</v>
      </c>
      <c r="D470" s="53">
        <f t="shared" si="41"/>
        <v>4.2544433561461426E-2</v>
      </c>
    </row>
    <row r="471" spans="1:4" ht="15.75" x14ac:dyDescent="0.25">
      <c r="A471" s="14">
        <f t="shared" si="38"/>
        <v>82.400000000000631</v>
      </c>
      <c r="B471" s="26">
        <f t="shared" si="39"/>
        <v>2.1844660194174591E-2</v>
      </c>
      <c r="C471" s="53">
        <f t="shared" si="40"/>
        <v>0.12032825998782704</v>
      </c>
      <c r="D471" s="53">
        <f t="shared" si="41"/>
        <v>4.2444134545745027E-2</v>
      </c>
    </row>
    <row r="472" spans="1:4" ht="15.75" x14ac:dyDescent="0.25">
      <c r="A472" s="14">
        <f t="shared" si="38"/>
        <v>82.600000000000634</v>
      </c>
      <c r="B472" s="26">
        <f t="shared" si="39"/>
        <v>2.1791767554479251E-2</v>
      </c>
      <c r="C472" s="53">
        <f t="shared" si="40"/>
        <v>0.12006121854211171</v>
      </c>
      <c r="D472" s="53">
        <f t="shared" si="41"/>
        <v>4.2344307229297606E-2</v>
      </c>
    </row>
    <row r="473" spans="1:4" ht="15.75" x14ac:dyDescent="0.25">
      <c r="A473" s="14">
        <f t="shared" si="38"/>
        <v>82.800000000000637</v>
      </c>
      <c r="B473" s="26">
        <f t="shared" si="39"/>
        <v>2.1739130434782442E-2</v>
      </c>
      <c r="C473" s="53">
        <f t="shared" si="40"/>
        <v>0.11979535743655823</v>
      </c>
      <c r="D473" s="53">
        <f t="shared" si="41"/>
        <v>4.2244948293094109E-2</v>
      </c>
    </row>
    <row r="474" spans="1:4" ht="15.75" x14ac:dyDescent="0.25">
      <c r="A474" s="14">
        <f t="shared" si="38"/>
        <v>83.000000000000639</v>
      </c>
      <c r="B474" s="26">
        <f t="shared" si="39"/>
        <v>2.168674698795164E-2</v>
      </c>
      <c r="C474" s="53">
        <f t="shared" si="40"/>
        <v>0.1195306688789961</v>
      </c>
      <c r="D474" s="53">
        <f t="shared" si="41"/>
        <v>4.2146054449167303E-2</v>
      </c>
    </row>
    <row r="475" spans="1:4" ht="15.75" x14ac:dyDescent="0.25">
      <c r="A475" s="14">
        <f t="shared" si="38"/>
        <v>83.200000000000642</v>
      </c>
      <c r="B475" s="26">
        <f t="shared" si="39"/>
        <v>2.1634615384615218E-2</v>
      </c>
      <c r="C475" s="53">
        <f t="shared" si="40"/>
        <v>0.1192671451455386</v>
      </c>
      <c r="D475" s="53">
        <f t="shared" si="41"/>
        <v>4.2047622440248067E-2</v>
      </c>
    </row>
    <row r="476" spans="1:4" ht="15.75" x14ac:dyDescent="0.25">
      <c r="A476" s="14">
        <f t="shared" si="38"/>
        <v>83.400000000000645</v>
      </c>
      <c r="B476" s="26">
        <f t="shared" si="39"/>
        <v>2.1582733812949475E-2</v>
      </c>
      <c r="C476" s="53">
        <f t="shared" si="40"/>
        <v>0.11900477857983749</v>
      </c>
      <c r="D476" s="53">
        <f t="shared" si="41"/>
        <v>4.1949649039405457E-2</v>
      </c>
    </row>
    <row r="477" spans="1:4" ht="15.75" x14ac:dyDescent="0.25">
      <c r="A477" s="14">
        <f t="shared" si="38"/>
        <v>83.600000000000648</v>
      </c>
      <c r="B477" s="26">
        <f t="shared" si="39"/>
        <v>2.1531100478468734E-2</v>
      </c>
      <c r="C477" s="53">
        <f t="shared" si="40"/>
        <v>0.11874356159234967</v>
      </c>
      <c r="D477" s="53">
        <f t="shared" si="41"/>
        <v>4.1852131049695207E-2</v>
      </c>
    </row>
    <row r="478" spans="1:4" ht="15.75" x14ac:dyDescent="0.25">
      <c r="A478" s="14">
        <f t="shared" si="38"/>
        <v>83.800000000000651</v>
      </c>
      <c r="B478" s="26">
        <f t="shared" si="39"/>
        <v>2.1479713603818451E-2</v>
      </c>
      <c r="C478" s="53">
        <f t="shared" si="40"/>
        <v>0.11848348665961039</v>
      </c>
      <c r="D478" s="53">
        <f t="shared" si="41"/>
        <v>4.1755065303811678E-2</v>
      </c>
    </row>
    <row r="479" spans="1:4" ht="15.75" x14ac:dyDescent="0.25">
      <c r="A479" s="14">
        <f t="shared" si="38"/>
        <v>84.000000000000654</v>
      </c>
      <c r="B479" s="26">
        <f t="shared" si="39"/>
        <v>2.1428571428571262E-2</v>
      </c>
      <c r="C479" s="53">
        <f t="shared" si="40"/>
        <v>0.11822454632351831</v>
      </c>
      <c r="D479" s="53">
        <f t="shared" si="41"/>
        <v>4.1658448663745795E-2</v>
      </c>
    </row>
    <row r="480" spans="1:4" ht="15.75" x14ac:dyDescent="0.25">
      <c r="A480" s="14">
        <f t="shared" si="38"/>
        <v>84.200000000000657</v>
      </c>
      <c r="B480" s="26">
        <f t="shared" si="39"/>
        <v>2.1377672209025964E-2</v>
      </c>
      <c r="C480" s="53">
        <f t="shared" si="40"/>
        <v>0.11796673319062878</v>
      </c>
      <c r="D480" s="53">
        <f t="shared" si="41"/>
        <v>4.1562278020448207E-2</v>
      </c>
    </row>
    <row r="481" spans="1:4" ht="15.75" x14ac:dyDescent="0.25">
      <c r="A481" s="14">
        <f t="shared" si="38"/>
        <v>84.400000000000659</v>
      </c>
      <c r="B481" s="26">
        <f t="shared" si="39"/>
        <v>2.1327014218009314E-2</v>
      </c>
      <c r="C481" s="53">
        <f t="shared" si="40"/>
        <v>0.1177100399314549</v>
      </c>
      <c r="D481" s="53">
        <f t="shared" si="41"/>
        <v>4.1466550293492555E-2</v>
      </c>
    </row>
    <row r="482" spans="1:4" ht="15.75" x14ac:dyDescent="0.25">
      <c r="A482" s="14">
        <f t="shared" si="38"/>
        <v>84.600000000000662</v>
      </c>
      <c r="B482" s="26">
        <f t="shared" si="39"/>
        <v>2.1276595744680684E-2</v>
      </c>
      <c r="C482" s="53">
        <f t="shared" si="40"/>
        <v>0.11745445927978226</v>
      </c>
      <c r="D482" s="53">
        <f t="shared" si="41"/>
        <v>4.1371262430751177E-2</v>
      </c>
    </row>
    <row r="483" spans="1:4" ht="15.75" x14ac:dyDescent="0.25">
      <c r="A483" s="14">
        <f t="shared" si="38"/>
        <v>84.800000000000665</v>
      </c>
      <c r="B483" s="26">
        <f t="shared" si="39"/>
        <v>2.1226415094339458E-2</v>
      </c>
      <c r="C483" s="53">
        <f t="shared" si="40"/>
        <v>0.11719998403198562</v>
      </c>
      <c r="D483" s="53">
        <f t="shared" si="41"/>
        <v>4.1276411408069369E-2</v>
      </c>
    </row>
    <row r="484" spans="1:4" ht="15.75" x14ac:dyDescent="0.25">
      <c r="A484" s="14">
        <f t="shared" si="38"/>
        <v>85.000000000000668</v>
      </c>
      <c r="B484" s="26">
        <f t="shared" si="39"/>
        <v>2.1176470588235127E-2</v>
      </c>
      <c r="C484" s="53">
        <f t="shared" si="40"/>
        <v>0.11694660704636051</v>
      </c>
      <c r="D484" s="53">
        <f t="shared" si="41"/>
        <v>4.1181994228944863E-2</v>
      </c>
    </row>
    <row r="485" spans="1:4" ht="15.75" x14ac:dyDescent="0.25">
      <c r="A485" s="14">
        <f t="shared" si="38"/>
        <v>85.200000000000671</v>
      </c>
      <c r="B485" s="26">
        <f t="shared" si="39"/>
        <v>2.1126760563380115E-2</v>
      </c>
      <c r="C485" s="53">
        <f t="shared" si="40"/>
        <v>0.11669432124245882</v>
      </c>
      <c r="D485" s="53">
        <f t="shared" si="41"/>
        <v>4.1088007924210301E-2</v>
      </c>
    </row>
    <row r="486" spans="1:4" ht="15.75" x14ac:dyDescent="0.25">
      <c r="A486" s="14">
        <f t="shared" si="38"/>
        <v>85.400000000000674</v>
      </c>
      <c r="B486" s="26">
        <f t="shared" si="39"/>
        <v>2.1077283372365172E-2</v>
      </c>
      <c r="C486" s="53">
        <f t="shared" si="40"/>
        <v>0.11644311960043807</v>
      </c>
      <c r="D486" s="53">
        <f t="shared" si="41"/>
        <v>4.0994449551730372E-2</v>
      </c>
    </row>
    <row r="487" spans="1:4" ht="15.75" x14ac:dyDescent="0.25">
      <c r="A487" s="14">
        <f t="shared" si="38"/>
        <v>85.600000000000676</v>
      </c>
      <c r="B487" s="26">
        <f t="shared" si="39"/>
        <v>2.1028037383177406E-2</v>
      </c>
      <c r="C487" s="53">
        <f t="shared" si="40"/>
        <v>0.11619299516041204</v>
      </c>
      <c r="D487" s="53">
        <f t="shared" si="41"/>
        <v>4.0901316196087056E-2</v>
      </c>
    </row>
    <row r="488" spans="1:4" ht="15.75" x14ac:dyDescent="0.25">
      <c r="A488" s="14">
        <f t="shared" si="38"/>
        <v>85.800000000000679</v>
      </c>
      <c r="B488" s="26">
        <f t="shared" si="39"/>
        <v>2.0979020979020813E-2</v>
      </c>
      <c r="C488" s="53">
        <f t="shared" si="40"/>
        <v>0.11594394102181682</v>
      </c>
      <c r="D488" s="53">
        <f t="shared" si="41"/>
        <v>4.0808604968278206E-2</v>
      </c>
    </row>
    <row r="489" spans="1:4" ht="15.75" x14ac:dyDescent="0.25">
      <c r="A489" s="14">
        <f t="shared" si="38"/>
        <v>86.000000000000682</v>
      </c>
      <c r="B489" s="26">
        <f t="shared" si="39"/>
        <v>2.0930232558139368E-2</v>
      </c>
      <c r="C489" s="53">
        <f t="shared" si="40"/>
        <v>0.11569595034277802</v>
      </c>
      <c r="D489" s="53">
        <f t="shared" si="41"/>
        <v>4.0716313005422555E-2</v>
      </c>
    </row>
    <row r="490" spans="1:4" ht="15.75" x14ac:dyDescent="0.25">
      <c r="A490" s="14">
        <f t="shared" si="38"/>
        <v>86.200000000000685</v>
      </c>
      <c r="B490" s="26">
        <f t="shared" si="39"/>
        <v>2.0881670533642527E-2</v>
      </c>
      <c r="C490" s="53">
        <f t="shared" si="40"/>
        <v>0.11544901633949434</v>
      </c>
      <c r="D490" s="53">
        <f t="shared" si="41"/>
        <v>4.0624437470463626E-2</v>
      </c>
    </row>
    <row r="491" spans="1:4" ht="15.75" x14ac:dyDescent="0.25">
      <c r="A491" s="14">
        <f t="shared" si="38"/>
        <v>86.400000000000688</v>
      </c>
      <c r="B491" s="26">
        <f t="shared" si="39"/>
        <v>2.0833333333333169E-2</v>
      </c>
      <c r="C491" s="53">
        <f t="shared" si="40"/>
        <v>0.11520313228561874</v>
      </c>
      <c r="D491" s="53">
        <f t="shared" si="41"/>
        <v>4.0532975551878625E-2</v>
      </c>
    </row>
    <row r="492" spans="1:4" ht="15.75" x14ac:dyDescent="0.25">
      <c r="A492" s="14">
        <f t="shared" si="38"/>
        <v>86.600000000000691</v>
      </c>
      <c r="B492" s="26">
        <f t="shared" si="39"/>
        <v>2.0785219399537942E-2</v>
      </c>
      <c r="C492" s="53">
        <f t="shared" si="40"/>
        <v>0.11495829151165637</v>
      </c>
      <c r="D492" s="53">
        <f t="shared" si="41"/>
        <v>4.0441924463391232E-2</v>
      </c>
    </row>
    <row r="493" spans="1:4" ht="15.75" x14ac:dyDescent="0.25">
      <c r="A493" s="14">
        <f t="shared" si="38"/>
        <v>86.800000000000693</v>
      </c>
      <c r="B493" s="26">
        <f t="shared" si="39"/>
        <v>2.0737327188939926E-2</v>
      </c>
      <c r="C493" s="53">
        <f t="shared" si="40"/>
        <v>0.11471448740436641</v>
      </c>
      <c r="D493" s="53">
        <f t="shared" si="41"/>
        <v>4.0351281443688936E-2</v>
      </c>
    </row>
    <row r="494" spans="1:4" ht="15.75" x14ac:dyDescent="0.25">
      <c r="A494" s="14">
        <f t="shared" ref="A494:A557" si="42">A493+0.2</f>
        <v>87.000000000000696</v>
      </c>
      <c r="B494" s="26">
        <f t="shared" si="39"/>
        <v>2.0689655172413626E-2</v>
      </c>
      <c r="C494" s="53">
        <f t="shared" si="40"/>
        <v>0.11447171340617002</v>
      </c>
      <c r="D494" s="53">
        <f t="shared" si="41"/>
        <v>4.0261043756149473E-2</v>
      </c>
    </row>
    <row r="495" spans="1:4" ht="15.75" x14ac:dyDescent="0.25">
      <c r="A495" s="14">
        <f t="shared" si="42"/>
        <v>87.200000000000699</v>
      </c>
      <c r="B495" s="26">
        <f t="shared" si="39"/>
        <v>2.064220183486222E-2</v>
      </c>
      <c r="C495" s="53">
        <f t="shared" si="40"/>
        <v>0.11422996301456645</v>
      </c>
      <c r="D495" s="53">
        <f t="shared" si="41"/>
        <v>4.0171208688556614E-2</v>
      </c>
    </row>
    <row r="496" spans="1:4" ht="15.75" x14ac:dyDescent="0.25">
      <c r="A496" s="14">
        <f t="shared" si="42"/>
        <v>87.400000000000702</v>
      </c>
      <c r="B496" s="26">
        <f t="shared" si="39"/>
        <v>2.0594965675057045E-2</v>
      </c>
      <c r="C496" s="53">
        <f t="shared" si="40"/>
        <v>0.11398922978156134</v>
      </c>
      <c r="D496" s="53">
        <f t="shared" si="41"/>
        <v>4.0081773552836042E-2</v>
      </c>
    </row>
    <row r="497" spans="1:4" ht="15.75" x14ac:dyDescent="0.25">
      <c r="A497" s="14">
        <f t="shared" si="42"/>
        <v>87.600000000000705</v>
      </c>
      <c r="B497" s="26">
        <f t="shared" si="39"/>
        <v>2.0547945205479288E-2</v>
      </c>
      <c r="C497" s="53">
        <f t="shared" si="40"/>
        <v>0.11374950731309319</v>
      </c>
      <c r="D497" s="53">
        <f t="shared" si="41"/>
        <v>3.9992735684782343E-2</v>
      </c>
    </row>
    <row r="498" spans="1:4" ht="15.75" x14ac:dyDescent="0.25">
      <c r="A498" s="14">
        <f t="shared" si="42"/>
        <v>87.800000000000708</v>
      </c>
      <c r="B498" s="26">
        <f t="shared" si="39"/>
        <v>2.0501138952163843E-2</v>
      </c>
      <c r="C498" s="53">
        <f t="shared" si="40"/>
        <v>0.11351078926847535</v>
      </c>
      <c r="D498" s="53">
        <f t="shared" si="41"/>
        <v>3.9904092443799888E-2</v>
      </c>
    </row>
    <row r="499" spans="1:4" ht="15.75" x14ac:dyDescent="0.25">
      <c r="A499" s="14">
        <f t="shared" si="42"/>
        <v>88.000000000000711</v>
      </c>
      <c r="B499" s="26">
        <f t="shared" si="39"/>
        <v>2.0454545454545291E-2</v>
      </c>
      <c r="C499" s="53">
        <f t="shared" si="40"/>
        <v>0.11327306935983916</v>
      </c>
      <c r="D499" s="53">
        <f t="shared" si="41"/>
        <v>3.9815841212635927E-2</v>
      </c>
    </row>
    <row r="500" spans="1:4" ht="15.75" x14ac:dyDescent="0.25">
      <c r="A500" s="14">
        <f t="shared" si="42"/>
        <v>88.200000000000713</v>
      </c>
      <c r="B500" s="26">
        <f t="shared" si="39"/>
        <v>2.0408163265305958E-2</v>
      </c>
      <c r="C500" s="53">
        <f t="shared" si="40"/>
        <v>0.11303634135158791</v>
      </c>
      <c r="D500" s="53">
        <f t="shared" si="41"/>
        <v>3.9727979397129021E-2</v>
      </c>
    </row>
    <row r="501" spans="1:4" ht="15.75" x14ac:dyDescent="0.25">
      <c r="A501" s="14">
        <f t="shared" si="42"/>
        <v>88.400000000000716</v>
      </c>
      <c r="B501" s="26">
        <f t="shared" si="39"/>
        <v>2.0361990950226078E-2</v>
      </c>
      <c r="C501" s="53">
        <f t="shared" si="40"/>
        <v>0.11280059905985551</v>
      </c>
      <c r="D501" s="53">
        <f t="shared" si="41"/>
        <v>3.9640504425950684E-2</v>
      </c>
    </row>
    <row r="502" spans="1:4" ht="15.75" x14ac:dyDescent="0.25">
      <c r="A502" s="14">
        <f t="shared" si="42"/>
        <v>88.600000000000719</v>
      </c>
      <c r="B502" s="26">
        <f t="shared" si="39"/>
        <v>2.0316027088035954E-2</v>
      </c>
      <c r="C502" s="53">
        <f t="shared" si="40"/>
        <v>0.11256583635197115</v>
      </c>
      <c r="D502" s="53">
        <f t="shared" si="41"/>
        <v>3.9553413750357147E-2</v>
      </c>
    </row>
    <row r="503" spans="1:4" ht="15.75" x14ac:dyDescent="0.25">
      <c r="A503" s="14">
        <f t="shared" si="42"/>
        <v>88.800000000000722</v>
      </c>
      <c r="B503" s="26">
        <f t="shared" si="39"/>
        <v>2.0270270270270105E-2</v>
      </c>
      <c r="C503" s="53">
        <f t="shared" si="40"/>
        <v>0.11233204714593314</v>
      </c>
      <c r="D503" s="53">
        <f t="shared" si="41"/>
        <v>3.9466704843941658E-2</v>
      </c>
    </row>
    <row r="504" spans="1:4" ht="15.75" x14ac:dyDescent="0.25">
      <c r="A504" s="14">
        <f t="shared" si="42"/>
        <v>89.000000000000725</v>
      </c>
      <c r="B504" s="26">
        <f t="shared" si="39"/>
        <v>2.0224719101123431E-2</v>
      </c>
      <c r="C504" s="53">
        <f t="shared" si="40"/>
        <v>0.11209922540988682</v>
      </c>
      <c r="D504" s="53">
        <f t="shared" si="41"/>
        <v>3.9380375202388462E-2</v>
      </c>
    </row>
    <row r="505" spans="1:4" ht="15.75" x14ac:dyDescent="0.25">
      <c r="A505" s="14">
        <f t="shared" si="42"/>
        <v>89.200000000000728</v>
      </c>
      <c r="B505" s="26">
        <f t="shared" si="39"/>
        <v>2.0179372197309253E-2</v>
      </c>
      <c r="C505" s="53">
        <f t="shared" si="40"/>
        <v>0.11186736516161222</v>
      </c>
      <c r="D505" s="53">
        <f t="shared" si="41"/>
        <v>3.9294422343237434E-2</v>
      </c>
    </row>
    <row r="506" spans="1:4" ht="15.75" x14ac:dyDescent="0.25">
      <c r="A506" s="14">
        <f t="shared" si="42"/>
        <v>89.40000000000073</v>
      </c>
      <c r="B506" s="26">
        <f t="shared" si="39"/>
        <v>2.0134228187919299E-2</v>
      </c>
      <c r="C506" s="53">
        <f t="shared" si="40"/>
        <v>0.11163646046801023</v>
      </c>
      <c r="D506" s="53">
        <f t="shared" si="41"/>
        <v>3.9208843805635496E-2</v>
      </c>
    </row>
    <row r="507" spans="1:4" ht="15.75" x14ac:dyDescent="0.25">
      <c r="A507" s="14">
        <f t="shared" si="42"/>
        <v>89.600000000000733</v>
      </c>
      <c r="B507" s="26">
        <f t="shared" si="39"/>
        <v>2.0089285714285549E-2</v>
      </c>
      <c r="C507" s="53">
        <f t="shared" si="40"/>
        <v>0.11140650544460762</v>
      </c>
      <c r="D507" s="53">
        <f t="shared" si="41"/>
        <v>3.9123637150115576E-2</v>
      </c>
    </row>
    <row r="508" spans="1:4" ht="15.75" x14ac:dyDescent="0.25">
      <c r="A508" s="14">
        <f t="shared" si="42"/>
        <v>89.800000000000736</v>
      </c>
      <c r="B508" s="26">
        <f t="shared" ref="B508:B571" si="43">$B$59*3.6/A508</f>
        <v>2.0044543429843933E-2</v>
      </c>
      <c r="C508" s="53">
        <f t="shared" si="40"/>
        <v>0.11117749425505452</v>
      </c>
      <c r="D508" s="53">
        <f t="shared" si="41"/>
        <v>3.9038799958353021E-2</v>
      </c>
    </row>
    <row r="509" spans="1:4" ht="15.75" x14ac:dyDescent="0.25">
      <c r="A509" s="14">
        <f t="shared" si="42"/>
        <v>90.000000000000739</v>
      </c>
      <c r="B509" s="26">
        <f t="shared" si="43"/>
        <v>1.9999999999999837E-2</v>
      </c>
      <c r="C509" s="53">
        <f t="shared" ref="C509:C572" si="44">((EXP(-$C$59*B509)-1)/$C$59/B509+1)</f>
        <v>0.11094942111063821</v>
      </c>
      <c r="D509" s="53">
        <f t="shared" ref="D509:D572" si="45">((EXP(-$D$59*B509)-1)/$D$59/B509+1)</f>
        <v>3.8954329832947443E-2</v>
      </c>
    </row>
    <row r="510" spans="1:4" ht="15.75" x14ac:dyDescent="0.25">
      <c r="A510" s="14">
        <f t="shared" si="42"/>
        <v>90.200000000000742</v>
      </c>
      <c r="B510" s="26">
        <f t="shared" si="43"/>
        <v>1.9955654101995401E-2</v>
      </c>
      <c r="C510" s="53">
        <f t="shared" si="44"/>
        <v>0.11072228026979891</v>
      </c>
      <c r="D510" s="53">
        <f t="shared" si="45"/>
        <v>3.8870224397185904E-2</v>
      </c>
    </row>
    <row r="511" spans="1:4" ht="15.75" x14ac:dyDescent="0.25">
      <c r="A511" s="14">
        <f t="shared" si="42"/>
        <v>90.400000000000745</v>
      </c>
      <c r="B511" s="26">
        <f t="shared" si="43"/>
        <v>1.9911504424778598E-2</v>
      </c>
      <c r="C511" s="53">
        <f t="shared" si="44"/>
        <v>0.11049606603764972</v>
      </c>
      <c r="D511" s="53">
        <f t="shared" si="45"/>
        <v>3.87864812948302E-2</v>
      </c>
    </row>
    <row r="512" spans="1:4" ht="15.75" x14ac:dyDescent="0.25">
      <c r="A512" s="14">
        <f t="shared" si="42"/>
        <v>90.600000000000747</v>
      </c>
      <c r="B512" s="26">
        <f t="shared" si="43"/>
        <v>1.986754966887401E-2</v>
      </c>
      <c r="C512" s="53">
        <f t="shared" si="44"/>
        <v>0.11027077276550556</v>
      </c>
      <c r="D512" s="53">
        <f t="shared" si="45"/>
        <v>3.8703098189890595E-2</v>
      </c>
    </row>
    <row r="513" spans="1:4" ht="15.75" x14ac:dyDescent="0.25">
      <c r="A513" s="14">
        <f t="shared" si="42"/>
        <v>90.80000000000075</v>
      </c>
      <c r="B513" s="26">
        <f t="shared" si="43"/>
        <v>1.9823788546255345E-2</v>
      </c>
      <c r="C513" s="53">
        <f t="shared" si="44"/>
        <v>0.11004639485041612</v>
      </c>
      <c r="D513" s="53">
        <f t="shared" si="45"/>
        <v>3.8620072766413993E-2</v>
      </c>
    </row>
    <row r="514" spans="1:4" ht="15.75" x14ac:dyDescent="0.25">
      <c r="A514" s="14">
        <f t="shared" si="42"/>
        <v>91.000000000000753</v>
      </c>
      <c r="B514" s="26">
        <f t="shared" si="43"/>
        <v>1.9780219780219616E-2</v>
      </c>
      <c r="C514" s="53">
        <f t="shared" si="44"/>
        <v>0.10982292673470617</v>
      </c>
      <c r="D514" s="53">
        <f t="shared" si="45"/>
        <v>3.8537402728262005E-2</v>
      </c>
    </row>
    <row r="515" spans="1:4" ht="15.75" x14ac:dyDescent="0.25">
      <c r="A515" s="14">
        <f t="shared" si="42"/>
        <v>91.200000000000756</v>
      </c>
      <c r="B515" s="26">
        <f t="shared" si="43"/>
        <v>1.9736842105262994E-2</v>
      </c>
      <c r="C515" s="53">
        <f t="shared" si="44"/>
        <v>0.109600362905517</v>
      </c>
      <c r="D515" s="53">
        <f t="shared" si="45"/>
        <v>3.845508579890744E-2</v>
      </c>
    </row>
    <row r="516" spans="1:4" ht="15.75" x14ac:dyDescent="0.25">
      <c r="A516" s="14">
        <f t="shared" si="42"/>
        <v>91.400000000000759</v>
      </c>
      <c r="B516" s="26">
        <f t="shared" si="43"/>
        <v>1.9693654266958262E-2</v>
      </c>
      <c r="C516" s="53">
        <f t="shared" si="44"/>
        <v>0.10937869789436039</v>
      </c>
      <c r="D516" s="53">
        <f t="shared" si="45"/>
        <v>3.8373119721221483E-2</v>
      </c>
    </row>
    <row r="517" spans="1:4" ht="15.75" x14ac:dyDescent="0.25">
      <c r="A517" s="14">
        <f t="shared" si="42"/>
        <v>91.600000000000762</v>
      </c>
      <c r="B517" s="26">
        <f t="shared" si="43"/>
        <v>1.9650655021833899E-2</v>
      </c>
      <c r="C517" s="53">
        <f t="shared" si="44"/>
        <v>0.10915792627667054</v>
      </c>
      <c r="D517" s="53">
        <f t="shared" si="45"/>
        <v>3.8291502257267185E-2</v>
      </c>
    </row>
    <row r="518" spans="1:4" ht="15.75" x14ac:dyDescent="0.25">
      <c r="A518" s="14">
        <f t="shared" si="42"/>
        <v>91.800000000000765</v>
      </c>
      <c r="B518" s="26">
        <f t="shared" si="43"/>
        <v>1.9607843137254739E-2</v>
      </c>
      <c r="C518" s="53">
        <f t="shared" si="44"/>
        <v>0.10893804267136653</v>
      </c>
      <c r="D518" s="53">
        <f t="shared" si="45"/>
        <v>3.821023118809852E-2</v>
      </c>
    </row>
    <row r="519" spans="1:4" ht="15.75" x14ac:dyDescent="0.25">
      <c r="A519" s="14">
        <f t="shared" si="42"/>
        <v>92.000000000000767</v>
      </c>
      <c r="B519" s="26">
        <f t="shared" si="43"/>
        <v>1.9565217391304186E-2</v>
      </c>
      <c r="C519" s="53">
        <f t="shared" si="44"/>
        <v>0.10871904174041946</v>
      </c>
      <c r="D519" s="53">
        <f t="shared" si="45"/>
        <v>3.8129304313556878E-2</v>
      </c>
    </row>
    <row r="520" spans="1:4" ht="15.75" x14ac:dyDescent="0.25">
      <c r="A520" s="14">
        <f t="shared" si="42"/>
        <v>92.20000000000077</v>
      </c>
      <c r="B520" s="26">
        <f t="shared" si="43"/>
        <v>1.952277657266795E-2</v>
      </c>
      <c r="C520" s="53">
        <f t="shared" si="44"/>
        <v>0.10850091818841978</v>
      </c>
      <c r="D520" s="53">
        <f t="shared" si="45"/>
        <v>3.8048719452074553E-2</v>
      </c>
    </row>
    <row r="521" spans="1:4" ht="15.75" x14ac:dyDescent="0.25">
      <c r="A521" s="14">
        <f t="shared" si="42"/>
        <v>92.400000000000773</v>
      </c>
      <c r="B521" s="26">
        <f t="shared" si="43"/>
        <v>1.9480519480519317E-2</v>
      </c>
      <c r="C521" s="53">
        <f t="shared" si="44"/>
        <v>0.10828366676215839</v>
      </c>
      <c r="D521" s="53">
        <f t="shared" si="45"/>
        <v>3.7968474440474909E-2</v>
      </c>
    </row>
    <row r="522" spans="1:4" ht="15.75" x14ac:dyDescent="0.25">
      <c r="A522" s="14">
        <f t="shared" si="42"/>
        <v>92.600000000000776</v>
      </c>
      <c r="B522" s="26">
        <f t="shared" si="43"/>
        <v>1.9438444924405884E-2</v>
      </c>
      <c r="C522" s="53">
        <f t="shared" si="44"/>
        <v>0.10806728225020346</v>
      </c>
      <c r="D522" s="53">
        <f t="shared" si="45"/>
        <v>3.7888567133786299E-2</v>
      </c>
    </row>
    <row r="523" spans="1:4" ht="15.75" x14ac:dyDescent="0.25">
      <c r="A523" s="14">
        <f t="shared" si="42"/>
        <v>92.800000000000779</v>
      </c>
      <c r="B523" s="26">
        <f t="shared" si="43"/>
        <v>1.9396551724137769E-2</v>
      </c>
      <c r="C523" s="53">
        <f t="shared" si="44"/>
        <v>0.10785175948249059</v>
      </c>
      <c r="D523" s="53">
        <f t="shared" si="45"/>
        <v>3.7808995405044565E-2</v>
      </c>
    </row>
    <row r="524" spans="1:4" ht="15.75" x14ac:dyDescent="0.25">
      <c r="A524" s="14">
        <f t="shared" si="42"/>
        <v>93.000000000000782</v>
      </c>
      <c r="B524" s="26">
        <f t="shared" si="43"/>
        <v>1.9354838709677257E-2</v>
      </c>
      <c r="C524" s="53">
        <f t="shared" si="44"/>
        <v>0.10763709332991078</v>
      </c>
      <c r="D524" s="53">
        <f t="shared" si="45"/>
        <v>3.7729757145106624E-2</v>
      </c>
    </row>
    <row r="525" spans="1:4" ht="15.75" x14ac:dyDescent="0.25">
      <c r="A525" s="14">
        <f t="shared" si="42"/>
        <v>93.200000000000784</v>
      </c>
      <c r="B525" s="26">
        <f t="shared" si="43"/>
        <v>1.9313304721029882E-2</v>
      </c>
      <c r="C525" s="53">
        <f t="shared" si="44"/>
        <v>0.10742327870390911</v>
      </c>
      <c r="D525" s="53">
        <f t="shared" si="45"/>
        <v>3.7650850262464619E-2</v>
      </c>
    </row>
    <row r="526" spans="1:4" ht="15.75" x14ac:dyDescent="0.25">
      <c r="A526" s="14">
        <f t="shared" si="42"/>
        <v>93.400000000000787</v>
      </c>
      <c r="B526" s="26">
        <f t="shared" si="43"/>
        <v>1.9271948608136882E-2</v>
      </c>
      <c r="C526" s="53">
        <f t="shared" si="44"/>
        <v>0.10721031055608221</v>
      </c>
      <c r="D526" s="53">
        <f t="shared" si="45"/>
        <v>3.7572272683060737E-2</v>
      </c>
    </row>
    <row r="527" spans="1:4" ht="15.75" x14ac:dyDescent="0.25">
      <c r="A527" s="14">
        <f t="shared" si="42"/>
        <v>93.60000000000079</v>
      </c>
      <c r="B527" s="26">
        <f t="shared" si="43"/>
        <v>1.9230769230769069E-2</v>
      </c>
      <c r="C527" s="53">
        <f t="shared" si="44"/>
        <v>0.10699818387778781</v>
      </c>
      <c r="D527" s="53">
        <f t="shared" si="45"/>
        <v>3.7494022350107459E-2</v>
      </c>
    </row>
    <row r="528" spans="1:4" ht="15.75" x14ac:dyDescent="0.25">
      <c r="A528" s="14">
        <f t="shared" si="42"/>
        <v>93.800000000000793</v>
      </c>
      <c r="B528" s="26">
        <f t="shared" si="43"/>
        <v>1.9189765458422013E-2</v>
      </c>
      <c r="C528" s="53">
        <f t="shared" si="44"/>
        <v>0.10678689369975225</v>
      </c>
      <c r="D528" s="53">
        <f t="shared" si="45"/>
        <v>3.7416097223907929E-2</v>
      </c>
    </row>
    <row r="529" spans="1:4" ht="15.75" x14ac:dyDescent="0.25">
      <c r="A529" s="14">
        <f t="shared" si="42"/>
        <v>94.000000000000796</v>
      </c>
      <c r="B529" s="26">
        <f t="shared" si="43"/>
        <v>1.9148936170212603E-2</v>
      </c>
      <c r="C529" s="53">
        <f t="shared" si="44"/>
        <v>0.10657643509168369</v>
      </c>
      <c r="D529" s="53">
        <f t="shared" si="45"/>
        <v>3.7338495281677542E-2</v>
      </c>
    </row>
    <row r="530" spans="1:4" ht="15.75" x14ac:dyDescent="0.25">
      <c r="A530" s="14">
        <f t="shared" si="42"/>
        <v>94.200000000000799</v>
      </c>
      <c r="B530" s="26">
        <f t="shared" si="43"/>
        <v>1.910828025477691E-2</v>
      </c>
      <c r="C530" s="53">
        <f t="shared" si="44"/>
        <v>0.10636680316189617</v>
      </c>
      <c r="D530" s="53">
        <f t="shared" si="45"/>
        <v>3.7261214517368857E-2</v>
      </c>
    </row>
    <row r="531" spans="1:4" ht="15.75" x14ac:dyDescent="0.25">
      <c r="A531" s="14">
        <f t="shared" si="42"/>
        <v>94.400000000000801</v>
      </c>
      <c r="B531" s="26">
        <f t="shared" si="43"/>
        <v>1.906779661016933E-2</v>
      </c>
      <c r="C531" s="53">
        <f t="shared" si="44"/>
        <v>0.10615799305692808</v>
      </c>
      <c r="D531" s="53">
        <f t="shared" si="45"/>
        <v>3.7184252941501961E-2</v>
      </c>
    </row>
    <row r="532" spans="1:4" ht="15.75" x14ac:dyDescent="0.25">
      <c r="A532" s="14">
        <f t="shared" si="42"/>
        <v>94.600000000000804</v>
      </c>
      <c r="B532" s="26">
        <f t="shared" si="43"/>
        <v>1.9027484143763051E-2</v>
      </c>
      <c r="C532" s="53">
        <f t="shared" si="44"/>
        <v>0.10594999996117249</v>
      </c>
      <c r="D532" s="53">
        <f t="shared" si="45"/>
        <v>3.7107608580989715E-2</v>
      </c>
    </row>
    <row r="533" spans="1:4" ht="15.75" x14ac:dyDescent="0.25">
      <c r="A533" s="14">
        <f t="shared" si="42"/>
        <v>94.800000000000807</v>
      </c>
      <c r="B533" s="26">
        <f t="shared" si="43"/>
        <v>1.8987341772151736E-2</v>
      </c>
      <c r="C533" s="53">
        <f t="shared" si="44"/>
        <v>0.10574281909651084</v>
      </c>
      <c r="D533" s="53">
        <f t="shared" si="45"/>
        <v>3.7031279478970225E-2</v>
      </c>
    </row>
    <row r="534" spans="1:4" ht="15.75" x14ac:dyDescent="0.25">
      <c r="A534" s="14">
        <f t="shared" si="42"/>
        <v>95.00000000000081</v>
      </c>
      <c r="B534" s="26">
        <f t="shared" si="43"/>
        <v>1.894736842105247E-2</v>
      </c>
      <c r="C534" s="53">
        <f t="shared" si="44"/>
        <v>0.10553644572194676</v>
      </c>
      <c r="D534" s="53">
        <f t="shared" si="45"/>
        <v>3.6955263694645857E-2</v>
      </c>
    </row>
    <row r="535" spans="1:4" ht="15.75" x14ac:dyDescent="0.25">
      <c r="A535" s="14">
        <f t="shared" si="42"/>
        <v>95.200000000000813</v>
      </c>
      <c r="B535" s="26">
        <f t="shared" si="43"/>
        <v>1.8907563025209923E-2</v>
      </c>
      <c r="C535" s="53">
        <f t="shared" si="44"/>
        <v>0.1053308751332479</v>
      </c>
      <c r="D535" s="53">
        <f t="shared" si="45"/>
        <v>3.6879559303107601E-2</v>
      </c>
    </row>
    <row r="536" spans="1:4" ht="15.75" x14ac:dyDescent="0.25">
      <c r="A536" s="14">
        <f t="shared" si="42"/>
        <v>95.400000000000816</v>
      </c>
      <c r="B536" s="26">
        <f t="shared" si="43"/>
        <v>1.8867924528301726E-2</v>
      </c>
      <c r="C536" s="53">
        <f t="shared" si="44"/>
        <v>0.10512610266259204</v>
      </c>
      <c r="D536" s="53">
        <f t="shared" si="45"/>
        <v>3.6804164395186745E-2</v>
      </c>
    </row>
    <row r="537" spans="1:4" ht="15.75" x14ac:dyDescent="0.25">
      <c r="A537" s="14">
        <f t="shared" si="42"/>
        <v>95.600000000000819</v>
      </c>
      <c r="B537" s="26">
        <f t="shared" si="43"/>
        <v>1.8828451882845029E-2</v>
      </c>
      <c r="C537" s="53">
        <f t="shared" si="44"/>
        <v>0.10492212367821507</v>
      </c>
      <c r="D537" s="53">
        <f t="shared" si="45"/>
        <v>3.6729077077282235E-2</v>
      </c>
    </row>
    <row r="538" spans="1:4" ht="15.75" x14ac:dyDescent="0.25">
      <c r="A538" s="14">
        <f t="shared" si="42"/>
        <v>95.800000000000821</v>
      </c>
      <c r="B538" s="26">
        <f t="shared" si="43"/>
        <v>1.8789144050104224E-2</v>
      </c>
      <c r="C538" s="53">
        <f t="shared" si="44"/>
        <v>0.10471893358406337</v>
      </c>
      <c r="D538" s="53">
        <f t="shared" si="45"/>
        <v>3.6654295471209353E-2</v>
      </c>
    </row>
    <row r="539" spans="1:4" ht="15.75" x14ac:dyDescent="0.25">
      <c r="A539" s="14">
        <f t="shared" si="42"/>
        <v>96.000000000000824</v>
      </c>
      <c r="B539" s="26">
        <f t="shared" si="43"/>
        <v>1.874999999999984E-2</v>
      </c>
      <c r="C539" s="53">
        <f t="shared" si="44"/>
        <v>0.10451652781945275</v>
      </c>
      <c r="D539" s="53">
        <f t="shared" si="45"/>
        <v>3.6579817714038732E-2</v>
      </c>
    </row>
    <row r="540" spans="1:4" ht="15.75" x14ac:dyDescent="0.25">
      <c r="A540" s="14">
        <f t="shared" si="42"/>
        <v>96.200000000000827</v>
      </c>
      <c r="B540" s="26">
        <f t="shared" si="43"/>
        <v>1.8711018711018549E-2</v>
      </c>
      <c r="C540" s="53">
        <f t="shared" si="44"/>
        <v>0.10431490185872783</v>
      </c>
      <c r="D540" s="53">
        <f t="shared" si="45"/>
        <v>3.6505641957946366E-2</v>
      </c>
    </row>
    <row r="541" spans="1:4" ht="15.75" x14ac:dyDescent="0.25">
      <c r="A541" s="14">
        <f t="shared" si="42"/>
        <v>96.40000000000083</v>
      </c>
      <c r="B541" s="26">
        <f t="shared" si="43"/>
        <v>1.8672199170124321E-2</v>
      </c>
      <c r="C541" s="53">
        <f t="shared" si="44"/>
        <v>0.10411405121092898</v>
      </c>
      <c r="D541" s="53">
        <f t="shared" si="45"/>
        <v>3.6431766370059293E-2</v>
      </c>
    </row>
    <row r="542" spans="1:4" ht="15.75" x14ac:dyDescent="0.25">
      <c r="A542" s="14">
        <f t="shared" si="42"/>
        <v>96.600000000000833</v>
      </c>
      <c r="B542" s="26">
        <f t="shared" si="43"/>
        <v>1.8633540372670648E-2</v>
      </c>
      <c r="C542" s="53">
        <f t="shared" si="44"/>
        <v>0.10391397141945791</v>
      </c>
      <c r="D542" s="53">
        <f t="shared" si="45"/>
        <v>3.6358189132301266E-2</v>
      </c>
    </row>
    <row r="543" spans="1:4" ht="15.75" x14ac:dyDescent="0.25">
      <c r="A543" s="14">
        <f t="shared" si="42"/>
        <v>96.800000000000836</v>
      </c>
      <c r="B543" s="26">
        <f t="shared" si="43"/>
        <v>1.8595041322313891E-2</v>
      </c>
      <c r="C543" s="53">
        <f t="shared" si="44"/>
        <v>0.10371465806175295</v>
      </c>
      <c r="D543" s="53">
        <f t="shared" si="45"/>
        <v>3.6284908441248653E-2</v>
      </c>
    </row>
    <row r="544" spans="1:4" ht="15.75" x14ac:dyDescent="0.25">
      <c r="A544" s="14">
        <f t="shared" si="42"/>
        <v>97.000000000000838</v>
      </c>
      <c r="B544" s="26">
        <f t="shared" si="43"/>
        <v>1.8556701030927675E-2</v>
      </c>
      <c r="C544" s="53">
        <f t="shared" si="44"/>
        <v>0.10351610674896472</v>
      </c>
      <c r="D544" s="53">
        <f t="shared" si="45"/>
        <v>3.6211922507981553E-2</v>
      </c>
    </row>
    <row r="545" spans="1:4" ht="15.75" x14ac:dyDescent="0.25">
      <c r="A545" s="14">
        <f t="shared" si="42"/>
        <v>97.200000000000841</v>
      </c>
      <c r="B545" s="26">
        <f t="shared" si="43"/>
        <v>1.8518518518518358E-2</v>
      </c>
      <c r="C545" s="53">
        <f t="shared" si="44"/>
        <v>0.10331831312563544</v>
      </c>
      <c r="D545" s="53">
        <f t="shared" si="45"/>
        <v>3.6139229557934471E-2</v>
      </c>
    </row>
    <row r="546" spans="1:4" ht="15.75" x14ac:dyDescent="0.25">
      <c r="A546" s="14">
        <f t="shared" si="42"/>
        <v>97.400000000000844</v>
      </c>
      <c r="B546" s="26">
        <f t="shared" si="43"/>
        <v>1.8480492813141524E-2</v>
      </c>
      <c r="C546" s="53">
        <f t="shared" si="44"/>
        <v>0.10312127286938233</v>
      </c>
      <c r="D546" s="53">
        <f t="shared" si="45"/>
        <v>3.6066827830759651E-2</v>
      </c>
    </row>
    <row r="547" spans="1:4" ht="15.75" x14ac:dyDescent="0.25">
      <c r="A547" s="14">
        <f t="shared" si="42"/>
        <v>97.600000000000847</v>
      </c>
      <c r="B547" s="26">
        <f t="shared" si="43"/>
        <v>1.8442622950819512E-2</v>
      </c>
      <c r="C547" s="53">
        <f t="shared" si="44"/>
        <v>0.10292498169058528</v>
      </c>
      <c r="D547" s="53">
        <f t="shared" si="45"/>
        <v>3.5994715580177972E-2</v>
      </c>
    </row>
    <row r="548" spans="1:4" ht="15.75" x14ac:dyDescent="0.25">
      <c r="A548" s="14">
        <f t="shared" si="42"/>
        <v>97.80000000000085</v>
      </c>
      <c r="B548" s="26">
        <f t="shared" si="43"/>
        <v>1.8404907975459964E-2</v>
      </c>
      <c r="C548" s="53">
        <f t="shared" si="44"/>
        <v>0.10272943533207879</v>
      </c>
      <c r="D548" s="53">
        <f t="shared" si="45"/>
        <v>3.5922891073846164E-2</v>
      </c>
    </row>
    <row r="549" spans="1:4" ht="15.75" x14ac:dyDescent="0.25">
      <c r="A549" s="14">
        <f t="shared" si="42"/>
        <v>98.000000000000853</v>
      </c>
      <c r="B549" s="26">
        <f t="shared" si="43"/>
        <v>1.8367346938775352E-2</v>
      </c>
      <c r="C549" s="53">
        <f t="shared" si="44"/>
        <v>0.10253462956884318</v>
      </c>
      <c r="D549" s="53">
        <f t="shared" si="45"/>
        <v>3.5851352593210262E-2</v>
      </c>
    </row>
    <row r="550" spans="1:4" ht="15.75" x14ac:dyDescent="0.25">
      <c r="A550" s="14">
        <f t="shared" si="42"/>
        <v>98.200000000000855</v>
      </c>
      <c r="B550" s="26">
        <f t="shared" si="43"/>
        <v>1.8329938900203506E-2</v>
      </c>
      <c r="C550" s="53">
        <f t="shared" si="44"/>
        <v>0.10234056020770477</v>
      </c>
      <c r="D550" s="53">
        <f t="shared" si="45"/>
        <v>3.5780098433373708E-2</v>
      </c>
    </row>
    <row r="551" spans="1:4" ht="15.75" x14ac:dyDescent="0.25">
      <c r="A551" s="14">
        <f t="shared" si="42"/>
        <v>98.400000000000858</v>
      </c>
      <c r="B551" s="26">
        <f t="shared" si="43"/>
        <v>1.8292682926829108E-2</v>
      </c>
      <c r="C551" s="53">
        <f t="shared" si="44"/>
        <v>0.10214722308703594</v>
      </c>
      <c r="D551" s="53">
        <f t="shared" si="45"/>
        <v>3.5709126902962463E-2</v>
      </c>
    </row>
    <row r="552" spans="1:4" ht="15.75" x14ac:dyDescent="0.25">
      <c r="A552" s="14">
        <f t="shared" si="42"/>
        <v>98.600000000000861</v>
      </c>
      <c r="B552" s="26">
        <f t="shared" si="43"/>
        <v>1.8255578093306128E-2</v>
      </c>
      <c r="C552" s="53">
        <f t="shared" si="44"/>
        <v>0.10195461407645923</v>
      </c>
      <c r="D552" s="53">
        <f t="shared" si="45"/>
        <v>3.5638436323984557E-2</v>
      </c>
    </row>
    <row r="553" spans="1:4" ht="15.75" x14ac:dyDescent="0.25">
      <c r="A553" s="14">
        <f t="shared" si="42"/>
        <v>98.800000000000864</v>
      </c>
      <c r="B553" s="26">
        <f t="shared" si="43"/>
        <v>1.8218623481781219E-2</v>
      </c>
      <c r="C553" s="53">
        <f t="shared" si="44"/>
        <v>0.10176272907655637</v>
      </c>
      <c r="D553" s="53">
        <f t="shared" si="45"/>
        <v>3.556802503170875E-2</v>
      </c>
    </row>
    <row r="554" spans="1:4" ht="15.75" x14ac:dyDescent="0.25">
      <c r="A554" s="14">
        <f t="shared" si="42"/>
        <v>99.000000000000867</v>
      </c>
      <c r="B554" s="26">
        <f t="shared" si="43"/>
        <v>1.8181818181818021E-2</v>
      </c>
      <c r="C554" s="53">
        <f t="shared" si="44"/>
        <v>0.10157156401857781</v>
      </c>
      <c r="D554" s="53">
        <f t="shared" si="45"/>
        <v>3.5497891374525636E-2</v>
      </c>
    </row>
    <row r="555" spans="1:4" ht="15.75" x14ac:dyDescent="0.25">
      <c r="A555" s="14">
        <f t="shared" si="42"/>
        <v>99.20000000000087</v>
      </c>
      <c r="B555" s="26">
        <f t="shared" si="43"/>
        <v>1.8145161290322422E-2</v>
      </c>
      <c r="C555" s="53">
        <f t="shared" si="44"/>
        <v>0.10138111486415669</v>
      </c>
      <c r="D555" s="53">
        <f t="shared" si="45"/>
        <v>3.542803371381742E-2</v>
      </c>
    </row>
    <row r="556" spans="1:4" ht="15.75" x14ac:dyDescent="0.25">
      <c r="A556" s="14">
        <f t="shared" si="42"/>
        <v>99.400000000000873</v>
      </c>
      <c r="B556" s="26">
        <f t="shared" si="43"/>
        <v>1.8108651911468654E-2</v>
      </c>
      <c r="C556" s="53">
        <f t="shared" si="44"/>
        <v>0.1011913776050275</v>
      </c>
      <c r="D556" s="53">
        <f t="shared" si="45"/>
        <v>3.5358450423839782E-2</v>
      </c>
    </row>
    <row r="557" spans="1:4" ht="15.75" x14ac:dyDescent="0.25">
      <c r="A557" s="14">
        <f t="shared" si="42"/>
        <v>99.600000000000875</v>
      </c>
      <c r="B557" s="26">
        <f t="shared" si="43"/>
        <v>1.8072289156626349E-2</v>
      </c>
      <c r="C557" s="53">
        <f t="shared" si="44"/>
        <v>0.10100234826274679</v>
      </c>
      <c r="D557" s="53">
        <f t="shared" si="45"/>
        <v>3.5289139891585664E-2</v>
      </c>
    </row>
    <row r="558" spans="1:4" ht="15.75" x14ac:dyDescent="0.25">
      <c r="A558" s="14">
        <f t="shared" ref="A558:A610" si="46">A557+0.2</f>
        <v>99.800000000000878</v>
      </c>
      <c r="B558" s="26">
        <f t="shared" si="43"/>
        <v>1.8036072144288418E-2</v>
      </c>
      <c r="C558" s="53">
        <f t="shared" si="44"/>
        <v>0.10081402288841523</v>
      </c>
      <c r="D558" s="53">
        <f t="shared" si="45"/>
        <v>3.522010051666713E-2</v>
      </c>
    </row>
    <row r="559" spans="1:4" ht="15.75" x14ac:dyDescent="0.25">
      <c r="A559" s="14">
        <f t="shared" si="46"/>
        <v>100.00000000000088</v>
      </c>
      <c r="B559" s="26">
        <f t="shared" si="43"/>
        <v>1.7999999999999843E-2</v>
      </c>
      <c r="C559" s="53">
        <f t="shared" si="44"/>
        <v>0.1006263975624051</v>
      </c>
      <c r="D559" s="53">
        <f t="shared" si="45"/>
        <v>3.5151330711190032E-2</v>
      </c>
    </row>
    <row r="560" spans="1:4" ht="15.75" x14ac:dyDescent="0.25">
      <c r="A560" s="14">
        <f t="shared" si="46"/>
        <v>100.20000000000088</v>
      </c>
      <c r="B560" s="26">
        <f t="shared" si="43"/>
        <v>1.7964071856287268E-2</v>
      </c>
      <c r="C560" s="53">
        <f t="shared" si="44"/>
        <v>0.10043946839409001</v>
      </c>
      <c r="D560" s="53">
        <f t="shared" si="45"/>
        <v>3.5082828899632434E-2</v>
      </c>
    </row>
    <row r="561" spans="1:4" ht="15.75" x14ac:dyDescent="0.25">
      <c r="A561" s="14">
        <f t="shared" si="46"/>
        <v>100.40000000000089</v>
      </c>
      <c r="B561" s="26">
        <f t="shared" si="43"/>
        <v>1.7928286852589483E-2</v>
      </c>
      <c r="C561" s="53">
        <f t="shared" si="44"/>
        <v>0.1002532315215785</v>
      </c>
      <c r="D561" s="53">
        <f t="shared" si="45"/>
        <v>3.5014593518724157E-2</v>
      </c>
    </row>
    <row r="562" spans="1:4" ht="15.75" x14ac:dyDescent="0.25">
      <c r="A562" s="14">
        <f t="shared" si="46"/>
        <v>100.60000000000089</v>
      </c>
      <c r="B562" s="26">
        <f t="shared" si="43"/>
        <v>1.789264413518871E-2</v>
      </c>
      <c r="C562" s="53">
        <f t="shared" si="44"/>
        <v>0.10006768311144731</v>
      </c>
      <c r="D562" s="53">
        <f t="shared" si="45"/>
        <v>3.494662301732554E-2</v>
      </c>
    </row>
    <row r="563" spans="1:4" ht="15.75" x14ac:dyDescent="0.25">
      <c r="A563" s="14">
        <f t="shared" si="46"/>
        <v>100.80000000000089</v>
      </c>
      <c r="B563" s="26">
        <f t="shared" si="43"/>
        <v>1.78571428571427E-2</v>
      </c>
      <c r="C563" s="53">
        <f t="shared" si="44"/>
        <v>9.9882819358482755E-2</v>
      </c>
      <c r="D563" s="53">
        <f t="shared" si="45"/>
        <v>3.4878915856319193E-2</v>
      </c>
    </row>
    <row r="564" spans="1:4" ht="15.75" x14ac:dyDescent="0.25">
      <c r="A564" s="14">
        <f t="shared" si="46"/>
        <v>101.0000000000009</v>
      </c>
      <c r="B564" s="26">
        <f t="shared" si="43"/>
        <v>1.7821782178217664E-2</v>
      </c>
      <c r="C564" s="53">
        <f t="shared" si="44"/>
        <v>9.9698636485419878E-2</v>
      </c>
      <c r="D564" s="53">
        <f t="shared" si="45"/>
        <v>3.4811470508479103E-2</v>
      </c>
    </row>
    <row r="565" spans="1:4" ht="15.75" x14ac:dyDescent="0.25">
      <c r="A565" s="14">
        <f t="shared" si="46"/>
        <v>101.2000000000009</v>
      </c>
      <c r="B565" s="26">
        <f t="shared" si="43"/>
        <v>1.7786561264821976E-2</v>
      </c>
      <c r="C565" s="53">
        <f t="shared" si="44"/>
        <v>9.9515130742687918E-2</v>
      </c>
      <c r="D565" s="53">
        <f t="shared" si="45"/>
        <v>3.4744285458370605E-2</v>
      </c>
    </row>
    <row r="566" spans="1:4" ht="15.75" x14ac:dyDescent="0.25">
      <c r="A566" s="14">
        <f t="shared" si="46"/>
        <v>101.4000000000009</v>
      </c>
      <c r="B566" s="26">
        <f t="shared" si="43"/>
        <v>1.7751479289940673E-2</v>
      </c>
      <c r="C566" s="53">
        <f t="shared" si="44"/>
        <v>9.9332298408157826E-2</v>
      </c>
      <c r="D566" s="53">
        <f t="shared" si="45"/>
        <v>3.4677359202228364E-2</v>
      </c>
    </row>
    <row r="567" spans="1:4" ht="15.75" x14ac:dyDescent="0.25">
      <c r="A567" s="14">
        <f t="shared" si="46"/>
        <v>101.6000000000009</v>
      </c>
      <c r="B567" s="26">
        <f t="shared" si="43"/>
        <v>1.771653543307071E-2</v>
      </c>
      <c r="C567" s="53">
        <f t="shared" si="44"/>
        <v>9.9150135786890026E-2</v>
      </c>
      <c r="D567" s="53">
        <f t="shared" si="45"/>
        <v>3.4610690247844023E-2</v>
      </c>
    </row>
    <row r="568" spans="1:4" ht="15.75" x14ac:dyDescent="0.25">
      <c r="A568" s="14">
        <f t="shared" si="46"/>
        <v>101.80000000000091</v>
      </c>
      <c r="B568" s="26">
        <f t="shared" si="43"/>
        <v>1.7681728880157014E-2</v>
      </c>
      <c r="C568" s="53">
        <f t="shared" si="44"/>
        <v>9.8968639210889275E-2</v>
      </c>
      <c r="D568" s="53">
        <f t="shared" si="45"/>
        <v>3.4544277114460176E-2</v>
      </c>
    </row>
    <row r="569" spans="1:4" ht="15.75" x14ac:dyDescent="0.25">
      <c r="A569" s="14">
        <f t="shared" si="46"/>
        <v>102.00000000000091</v>
      </c>
      <c r="B569" s="26">
        <f t="shared" si="43"/>
        <v>1.7647058823529255E-2</v>
      </c>
      <c r="C569" s="53">
        <f t="shared" si="44"/>
        <v>9.8787805038858201E-2</v>
      </c>
      <c r="D569" s="53">
        <f t="shared" si="45"/>
        <v>3.4478118332658458E-2</v>
      </c>
    </row>
    <row r="570" spans="1:4" ht="15.75" x14ac:dyDescent="0.25">
      <c r="A570" s="14">
        <f t="shared" si="46"/>
        <v>102.20000000000091</v>
      </c>
      <c r="B570" s="26">
        <f t="shared" si="43"/>
        <v>1.7612524461839373E-2</v>
      </c>
      <c r="C570" s="53">
        <f t="shared" si="44"/>
        <v>9.8607629655956486E-2</v>
      </c>
      <c r="D570" s="53">
        <f t="shared" si="45"/>
        <v>3.4412212444250856E-2</v>
      </c>
    </row>
    <row r="571" spans="1:4" ht="15.75" x14ac:dyDescent="0.25">
      <c r="A571" s="14">
        <f t="shared" si="46"/>
        <v>102.40000000000092</v>
      </c>
      <c r="B571" s="26">
        <f t="shared" si="43"/>
        <v>1.7578124999999844E-2</v>
      </c>
      <c r="C571" s="53">
        <f t="shared" si="44"/>
        <v>9.8428109473560177E-2</v>
      </c>
      <c r="D571" s="53">
        <f t="shared" si="45"/>
        <v>3.4346558002169347E-2</v>
      </c>
    </row>
    <row r="572" spans="1:4" ht="15.75" x14ac:dyDescent="0.25">
      <c r="A572" s="14">
        <f t="shared" si="46"/>
        <v>102.60000000000092</v>
      </c>
      <c r="B572" s="26">
        <f t="shared" ref="B572:B610" si="47">$B$59*3.6/A572</f>
        <v>1.754385964912265E-2</v>
      </c>
      <c r="C572" s="53">
        <f t="shared" si="44"/>
        <v>9.8249240929026205E-2</v>
      </c>
      <c r="D572" s="53">
        <f t="shared" si="45"/>
        <v>3.4281153570369538E-2</v>
      </c>
    </row>
    <row r="573" spans="1:4" ht="15.75" x14ac:dyDescent="0.25">
      <c r="A573" s="14">
        <f t="shared" si="46"/>
        <v>102.80000000000092</v>
      </c>
      <c r="B573" s="26">
        <f t="shared" si="47"/>
        <v>1.7509727626458988E-2</v>
      </c>
      <c r="C573" s="53">
        <f t="shared" ref="C573:C610" si="48">((EXP(-$C$59*B573)-1)/$C$59/B573+1)</f>
        <v>9.8071020485456351E-2</v>
      </c>
      <c r="D573" s="53">
        <f t="shared" ref="D573:D610" si="49">((EXP(-$D$59*B573)-1)/$D$59/B573+1)</f>
        <v>3.4215997723714087E-2</v>
      </c>
    </row>
    <row r="574" spans="1:4" ht="15.75" x14ac:dyDescent="0.25">
      <c r="A574" s="14">
        <f t="shared" si="46"/>
        <v>103.00000000000092</v>
      </c>
      <c r="B574" s="26">
        <f t="shared" si="47"/>
        <v>1.747572815533965E-2</v>
      </c>
      <c r="C574" s="53">
        <f t="shared" si="48"/>
        <v>9.7893444631466986E-2</v>
      </c>
      <c r="D574" s="53">
        <f t="shared" si="49"/>
        <v>3.4151089047879113E-2</v>
      </c>
    </row>
    <row r="575" spans="1:4" ht="15.75" x14ac:dyDescent="0.25">
      <c r="A575" s="14">
        <f t="shared" si="46"/>
        <v>103.20000000000093</v>
      </c>
      <c r="B575" s="26">
        <f t="shared" si="47"/>
        <v>1.7441860465116123E-2</v>
      </c>
      <c r="C575" s="53">
        <f t="shared" si="48"/>
        <v>9.7716509880959035E-2</v>
      </c>
      <c r="D575" s="53">
        <f t="shared" si="49"/>
        <v>3.4086426139247283E-2</v>
      </c>
    </row>
    <row r="576" spans="1:4" ht="15.75" x14ac:dyDescent="0.25">
      <c r="A576" s="14">
        <f t="shared" si="46"/>
        <v>103.40000000000093</v>
      </c>
      <c r="B576" s="26">
        <f t="shared" si="47"/>
        <v>1.7408123791102358E-2</v>
      </c>
      <c r="C576" s="53">
        <f t="shared" si="48"/>
        <v>9.7540212772891377E-2</v>
      </c>
      <c r="D576" s="53">
        <f t="shared" si="49"/>
        <v>3.4022007604806226E-2</v>
      </c>
    </row>
    <row r="577" spans="1:4" ht="15.75" x14ac:dyDescent="0.25">
      <c r="A577" s="14">
        <f t="shared" si="46"/>
        <v>103.60000000000093</v>
      </c>
      <c r="B577" s="26">
        <f t="shared" si="47"/>
        <v>1.7374517374517218E-2</v>
      </c>
      <c r="C577" s="53">
        <f t="shared" si="48"/>
        <v>9.7364549871055694E-2</v>
      </c>
      <c r="D577" s="53">
        <f t="shared" si="49"/>
        <v>3.3957832062051052E-2</v>
      </c>
    </row>
    <row r="578" spans="1:4" ht="15.75" x14ac:dyDescent="0.25">
      <c r="A578" s="14">
        <f t="shared" si="46"/>
        <v>103.80000000000094</v>
      </c>
      <c r="B578" s="26">
        <f t="shared" si="47"/>
        <v>1.7341040462427591E-2</v>
      </c>
      <c r="C578" s="53">
        <f t="shared" si="48"/>
        <v>9.7189517763855982E-2</v>
      </c>
      <c r="D578" s="53">
        <f t="shared" si="49"/>
        <v>3.3893898138882106E-2</v>
      </c>
    </row>
    <row r="579" spans="1:4" ht="15.75" x14ac:dyDescent="0.25">
      <c r="A579" s="14">
        <f t="shared" si="46"/>
        <v>104.00000000000094</v>
      </c>
      <c r="B579" s="26">
        <f t="shared" si="47"/>
        <v>1.7307692307692153E-2</v>
      </c>
      <c r="C579" s="53">
        <f t="shared" si="48"/>
        <v>9.7015113064087166E-2</v>
      </c>
      <c r="D579" s="53">
        <f t="shared" si="49"/>
        <v>3.3830204473511927E-2</v>
      </c>
    </row>
    <row r="580" spans="1:4" ht="15.75" x14ac:dyDescent="0.25">
      <c r="A580" s="14">
        <f t="shared" si="46"/>
        <v>104.20000000000094</v>
      </c>
      <c r="B580" s="26">
        <f t="shared" si="47"/>
        <v>1.7274472168905795E-2</v>
      </c>
      <c r="C580" s="53">
        <f t="shared" si="48"/>
        <v>9.6841332408719172E-2</v>
      </c>
      <c r="D580" s="53">
        <f t="shared" si="49"/>
        <v>3.376674971436322E-2</v>
      </c>
    </row>
    <row r="581" spans="1:4" ht="15.75" x14ac:dyDescent="0.25">
      <c r="A581" s="14">
        <f t="shared" si="46"/>
        <v>104.40000000000094</v>
      </c>
      <c r="B581" s="26">
        <f t="shared" si="47"/>
        <v>1.7241379310344671E-2</v>
      </c>
      <c r="C581" s="53">
        <f t="shared" si="48"/>
        <v>9.6668172458681645E-2</v>
      </c>
      <c r="D581" s="53">
        <f t="shared" si="49"/>
        <v>3.3703532519979484E-2</v>
      </c>
    </row>
    <row r="582" spans="1:4" ht="15.75" x14ac:dyDescent="0.25">
      <c r="A582" s="14">
        <f t="shared" si="46"/>
        <v>104.60000000000095</v>
      </c>
      <c r="B582" s="26">
        <f t="shared" si="47"/>
        <v>1.720841300191189E-2</v>
      </c>
      <c r="C582" s="53">
        <f t="shared" si="48"/>
        <v>9.6495629898650459E-2</v>
      </c>
      <c r="D582" s="53">
        <f t="shared" si="49"/>
        <v>3.3640551558924203E-2</v>
      </c>
    </row>
    <row r="583" spans="1:4" ht="15.75" x14ac:dyDescent="0.25">
      <c r="A583" s="14">
        <f t="shared" si="46"/>
        <v>104.80000000000095</v>
      </c>
      <c r="B583" s="26">
        <f t="shared" si="47"/>
        <v>1.7175572519083814E-2</v>
      </c>
      <c r="C583" s="53">
        <f t="shared" si="48"/>
        <v>9.6323701436838216E-2</v>
      </c>
      <c r="D583" s="53">
        <f t="shared" si="49"/>
        <v>3.3577805509690917E-2</v>
      </c>
    </row>
    <row r="584" spans="1:4" ht="15.75" x14ac:dyDescent="0.25">
      <c r="A584" s="14">
        <f t="shared" si="46"/>
        <v>105.00000000000095</v>
      </c>
      <c r="B584" s="26">
        <f t="shared" si="47"/>
        <v>1.7142857142856988E-2</v>
      </c>
      <c r="C584" s="53">
        <f t="shared" si="48"/>
        <v>9.6152383804786523E-2</v>
      </c>
      <c r="D584" s="53">
        <f t="shared" si="49"/>
        <v>3.351529306061185E-2</v>
      </c>
    </row>
    <row r="585" spans="1:4" ht="15.75" x14ac:dyDescent="0.25">
      <c r="A585" s="14">
        <f t="shared" si="46"/>
        <v>105.20000000000095</v>
      </c>
      <c r="B585" s="26">
        <f t="shared" si="47"/>
        <v>1.7110266159695662E-2</v>
      </c>
      <c r="C585" s="53">
        <f t="shared" si="48"/>
        <v>9.5981673757157715E-2</v>
      </c>
      <c r="D585" s="53">
        <f t="shared" si="49"/>
        <v>3.3453012909764435E-2</v>
      </c>
    </row>
    <row r="586" spans="1:4" ht="15.75" x14ac:dyDescent="0.25">
      <c r="A586" s="14">
        <f t="shared" si="46"/>
        <v>105.40000000000096</v>
      </c>
      <c r="B586" s="26">
        <f t="shared" si="47"/>
        <v>1.707779886147992E-2</v>
      </c>
      <c r="C586" s="53">
        <f t="shared" si="48"/>
        <v>9.5811568071534126E-2</v>
      </c>
      <c r="D586" s="53">
        <f t="shared" si="49"/>
        <v>3.3390963764878157E-2</v>
      </c>
    </row>
    <row r="587" spans="1:4" ht="15.75" x14ac:dyDescent="0.25">
      <c r="A587" s="14">
        <f t="shared" si="46"/>
        <v>105.60000000000096</v>
      </c>
      <c r="B587" s="26">
        <f t="shared" si="47"/>
        <v>1.7045454545454392E-2</v>
      </c>
      <c r="C587" s="53">
        <f t="shared" si="48"/>
        <v>9.5642063548213585E-2</v>
      </c>
      <c r="D587" s="53">
        <f t="shared" si="49"/>
        <v>3.3329144343253403E-2</v>
      </c>
    </row>
    <row r="588" spans="1:4" ht="15.75" x14ac:dyDescent="0.25">
      <c r="A588" s="14">
        <f t="shared" si="46"/>
        <v>105.80000000000096</v>
      </c>
      <c r="B588" s="26">
        <f t="shared" si="47"/>
        <v>1.701323251417754E-2</v>
      </c>
      <c r="C588" s="53">
        <f t="shared" si="48"/>
        <v>9.5473157010012244E-2</v>
      </c>
      <c r="D588" s="53">
        <f t="shared" si="49"/>
        <v>3.3267553371666758E-2</v>
      </c>
    </row>
    <row r="589" spans="1:4" ht="15.75" x14ac:dyDescent="0.25">
      <c r="A589" s="14">
        <f t="shared" si="46"/>
        <v>106.00000000000097</v>
      </c>
      <c r="B589" s="26">
        <f t="shared" si="47"/>
        <v>1.6981132075471545E-2</v>
      </c>
      <c r="C589" s="53">
        <f t="shared" si="48"/>
        <v>9.5304845302064733E-2</v>
      </c>
      <c r="D589" s="53">
        <f t="shared" si="49"/>
        <v>3.3206189586283852E-2</v>
      </c>
    </row>
    <row r="590" spans="1:4" ht="15.75" x14ac:dyDescent="0.25">
      <c r="A590" s="14">
        <f t="shared" si="46"/>
        <v>106.20000000000097</v>
      </c>
      <c r="B590" s="26">
        <f t="shared" si="47"/>
        <v>1.6949152542372729E-2</v>
      </c>
      <c r="C590" s="53">
        <f t="shared" si="48"/>
        <v>9.5137125291631208E-2</v>
      </c>
      <c r="D590" s="53">
        <f t="shared" si="49"/>
        <v>3.3145051732575648E-2</v>
      </c>
    </row>
    <row r="591" spans="1:4" ht="15.75" x14ac:dyDescent="0.25">
      <c r="A591" s="14">
        <f t="shared" si="46"/>
        <v>106.40000000000097</v>
      </c>
      <c r="B591" s="26">
        <f t="shared" si="47"/>
        <v>1.6917293233082553E-2</v>
      </c>
      <c r="C591" s="53">
        <f t="shared" si="48"/>
        <v>9.4969993867902835E-2</v>
      </c>
      <c r="D591" s="53">
        <f t="shared" si="49"/>
        <v>3.3084138565229515E-2</v>
      </c>
    </row>
    <row r="592" spans="1:4" ht="15.75" x14ac:dyDescent="0.25">
      <c r="A592" s="14">
        <f t="shared" si="46"/>
        <v>106.60000000000097</v>
      </c>
      <c r="B592" s="26">
        <f t="shared" si="47"/>
        <v>1.6885553470919169E-2</v>
      </c>
      <c r="C592" s="53">
        <f t="shared" si="48"/>
        <v>9.4803447941809726E-2</v>
      </c>
      <c r="D592" s="53">
        <f t="shared" si="49"/>
        <v>3.3023448848070402E-2</v>
      </c>
    </row>
    <row r="593" spans="1:4" ht="15.75" x14ac:dyDescent="0.25">
      <c r="A593" s="14">
        <f t="shared" si="46"/>
        <v>106.80000000000098</v>
      </c>
      <c r="B593" s="26">
        <f t="shared" si="47"/>
        <v>1.685393258426951E-2</v>
      </c>
      <c r="C593" s="53">
        <f t="shared" si="48"/>
        <v>9.4637484445833198E-2</v>
      </c>
      <c r="D593" s="53">
        <f t="shared" si="49"/>
        <v>3.2962981353971355E-2</v>
      </c>
    </row>
    <row r="594" spans="1:4" ht="15.75" x14ac:dyDescent="0.25">
      <c r="A594" s="14">
        <f t="shared" si="46"/>
        <v>107.00000000000098</v>
      </c>
      <c r="B594" s="26">
        <f t="shared" si="47"/>
        <v>1.6822429906541904E-2</v>
      </c>
      <c r="C594" s="53">
        <f t="shared" si="48"/>
        <v>9.4472100333817477E-2</v>
      </c>
      <c r="D594" s="53">
        <f t="shared" si="49"/>
        <v>3.2902734864773686E-2</v>
      </c>
    </row>
    <row r="595" spans="1:4" ht="15.75" x14ac:dyDescent="0.25">
      <c r="A595" s="14">
        <f t="shared" si="46"/>
        <v>107.20000000000098</v>
      </c>
      <c r="B595" s="26">
        <f t="shared" si="47"/>
        <v>1.679104477611925E-2</v>
      </c>
      <c r="C595" s="53">
        <f t="shared" si="48"/>
        <v>9.4307292580783741E-2</v>
      </c>
      <c r="D595" s="53">
        <f t="shared" si="49"/>
        <v>3.2842708171205048E-2</v>
      </c>
    </row>
    <row r="596" spans="1:4" ht="15.75" x14ac:dyDescent="0.25">
      <c r="A596" s="14">
        <f t="shared" si="46"/>
        <v>107.40000000000099</v>
      </c>
      <c r="B596" s="26">
        <f t="shared" si="47"/>
        <v>1.6759776536312696E-2</v>
      </c>
      <c r="C596" s="53">
        <f t="shared" si="48"/>
        <v>9.4143058182748374E-2</v>
      </c>
      <c r="D596" s="53">
        <f t="shared" si="49"/>
        <v>3.2782900072796606E-2</v>
      </c>
    </row>
    <row r="597" spans="1:4" ht="15.75" x14ac:dyDescent="0.25">
      <c r="A597" s="14">
        <f t="shared" si="46"/>
        <v>107.60000000000099</v>
      </c>
      <c r="B597" s="26">
        <f t="shared" si="47"/>
        <v>1.6728624535315831E-2</v>
      </c>
      <c r="C597" s="53">
        <f t="shared" si="48"/>
        <v>9.3979394156540663E-2</v>
      </c>
      <c r="D597" s="53">
        <f t="shared" si="49"/>
        <v>3.2723309377805765E-2</v>
      </c>
    </row>
    <row r="598" spans="1:4" ht="15.75" x14ac:dyDescent="0.25">
      <c r="A598" s="14">
        <f t="shared" si="46"/>
        <v>107.80000000000099</v>
      </c>
      <c r="B598" s="26">
        <f t="shared" si="47"/>
        <v>1.6697588126159402E-2</v>
      </c>
      <c r="C598" s="53">
        <f t="shared" si="48"/>
        <v>9.3816297539621729E-2</v>
      </c>
      <c r="D598" s="53">
        <f t="shared" si="49"/>
        <v>3.2663934903139236E-2</v>
      </c>
    </row>
    <row r="599" spans="1:4" ht="15.75" x14ac:dyDescent="0.25">
      <c r="A599" s="14">
        <f t="shared" si="46"/>
        <v>108.00000000000099</v>
      </c>
      <c r="B599" s="26">
        <f t="shared" si="47"/>
        <v>1.6666666666666514E-2</v>
      </c>
      <c r="C599" s="53">
        <f t="shared" si="48"/>
        <v>9.365376538990855E-2</v>
      </c>
      <c r="D599" s="53">
        <f t="shared" si="49"/>
        <v>3.2604775474266101E-2</v>
      </c>
    </row>
    <row r="600" spans="1:4" ht="15.75" x14ac:dyDescent="0.25">
      <c r="A600" s="14">
        <f t="shared" si="46"/>
        <v>108.200000000001</v>
      </c>
      <c r="B600" s="26">
        <f t="shared" si="47"/>
        <v>1.6635859519408349E-2</v>
      </c>
      <c r="C600" s="53">
        <f t="shared" si="48"/>
        <v>9.3491794785597104E-2</v>
      </c>
      <c r="D600" s="53">
        <f t="shared" si="49"/>
        <v>3.2545829925148873E-2</v>
      </c>
    </row>
    <row r="601" spans="1:4" ht="15.75" x14ac:dyDescent="0.25">
      <c r="A601" s="14">
        <f t="shared" si="46"/>
        <v>108.400000000001</v>
      </c>
      <c r="B601" s="26">
        <f t="shared" si="47"/>
        <v>1.6605166051660365E-2</v>
      </c>
      <c r="C601" s="53">
        <f t="shared" si="48"/>
        <v>9.3330382824988178E-2</v>
      </c>
      <c r="D601" s="53">
        <f t="shared" si="49"/>
        <v>3.2487097098161777E-2</v>
      </c>
    </row>
    <row r="602" spans="1:4" ht="15.75" x14ac:dyDescent="0.25">
      <c r="A602" s="14">
        <f t="shared" si="46"/>
        <v>108.600000000001</v>
      </c>
      <c r="B602" s="26">
        <f t="shared" si="47"/>
        <v>1.6574585635358963E-2</v>
      </c>
      <c r="C602" s="53">
        <f t="shared" si="48"/>
        <v>9.3169526626315724E-2</v>
      </c>
      <c r="D602" s="53">
        <f t="shared" si="49"/>
        <v>3.2428575844021368E-2</v>
      </c>
    </row>
    <row r="603" spans="1:4" ht="15.75" x14ac:dyDescent="0.25">
      <c r="A603" s="14">
        <f t="shared" si="46"/>
        <v>108.80000000000101</v>
      </c>
      <c r="B603" s="26">
        <f t="shared" si="47"/>
        <v>1.6544117647058671E-2</v>
      </c>
      <c r="C603" s="53">
        <f t="shared" si="48"/>
        <v>9.3009223327575108E-2</v>
      </c>
      <c r="D603" s="53">
        <f t="shared" si="49"/>
        <v>3.2370265021703148E-2</v>
      </c>
    </row>
    <row r="604" spans="1:4" ht="15.75" x14ac:dyDescent="0.25">
      <c r="A604" s="14">
        <f t="shared" si="46"/>
        <v>109.00000000000101</v>
      </c>
      <c r="B604" s="26">
        <f t="shared" si="47"/>
        <v>1.6513761467889757E-2</v>
      </c>
      <c r="C604" s="53">
        <f t="shared" si="48"/>
        <v>9.2849470086354358E-2</v>
      </c>
      <c r="D604" s="53">
        <f t="shared" si="49"/>
        <v>3.2312163498373514E-2</v>
      </c>
    </row>
    <row r="605" spans="1:4" ht="15.75" x14ac:dyDescent="0.25">
      <c r="A605" s="14">
        <f t="shared" si="46"/>
        <v>109.20000000000101</v>
      </c>
      <c r="B605" s="26">
        <f t="shared" si="47"/>
        <v>1.6483516483516331E-2</v>
      </c>
      <c r="C605" s="53">
        <f t="shared" si="48"/>
        <v>9.2690264079668183E-2</v>
      </c>
      <c r="D605" s="53">
        <f t="shared" si="49"/>
        <v>3.2254270149311703E-2</v>
      </c>
    </row>
    <row r="606" spans="1:4" ht="15.75" x14ac:dyDescent="0.25">
      <c r="A606" s="14">
        <f t="shared" si="46"/>
        <v>109.40000000000101</v>
      </c>
      <c r="B606" s="26">
        <f t="shared" si="47"/>
        <v>1.6453382084094911E-2</v>
      </c>
      <c r="C606" s="53">
        <f t="shared" si="48"/>
        <v>9.2531602503790888E-2</v>
      </c>
      <c r="D606" s="53">
        <f t="shared" si="49"/>
        <v>3.2196583857847627E-2</v>
      </c>
    </row>
    <row r="607" spans="1:4" ht="15.75" x14ac:dyDescent="0.25">
      <c r="A607" s="14">
        <f t="shared" si="46"/>
        <v>109.60000000000102</v>
      </c>
      <c r="B607" s="26">
        <f t="shared" si="47"/>
        <v>1.6423357664233425E-2</v>
      </c>
      <c r="C607" s="53">
        <f t="shared" si="48"/>
        <v>9.237348257409439E-2</v>
      </c>
      <c r="D607" s="53">
        <f t="shared" si="49"/>
        <v>3.2139103515273493E-2</v>
      </c>
    </row>
    <row r="608" spans="1:4" ht="15.75" x14ac:dyDescent="0.25">
      <c r="A608" s="14">
        <f t="shared" si="46"/>
        <v>109.80000000000102</v>
      </c>
      <c r="B608" s="26">
        <f t="shared" si="47"/>
        <v>1.6393442622950668E-2</v>
      </c>
      <c r="C608" s="53">
        <f t="shared" si="48"/>
        <v>9.2215901524884125E-2</v>
      </c>
      <c r="D608" s="53">
        <f t="shared" si="49"/>
        <v>3.2081828020785519E-2</v>
      </c>
    </row>
    <row r="609" spans="1:4" ht="15.75" x14ac:dyDescent="0.25">
      <c r="A609" s="14">
        <f t="shared" si="46"/>
        <v>110.00000000000102</v>
      </c>
      <c r="B609" s="26">
        <f t="shared" si="47"/>
        <v>1.6363636363636212E-2</v>
      </c>
      <c r="C609" s="53">
        <f t="shared" si="48"/>
        <v>9.2058856609240958E-2</v>
      </c>
      <c r="D609" s="53">
        <f t="shared" si="49"/>
        <v>3.2024756281414768E-2</v>
      </c>
    </row>
    <row r="610" spans="1:4" ht="15.75" x14ac:dyDescent="0.25">
      <c r="A610" s="14">
        <f t="shared" si="46"/>
        <v>110.20000000000103</v>
      </c>
      <c r="B610" s="26">
        <f t="shared" si="47"/>
        <v>1.6333938294010739E-2</v>
      </c>
      <c r="C610" s="53">
        <f t="shared" si="48"/>
        <v>9.1902345098859195E-2</v>
      </c>
      <c r="D610" s="53">
        <f t="shared" si="49"/>
        <v>3.196788721194499E-2</v>
      </c>
    </row>
  </sheetData>
  <sortState xmlns:xlrd2="http://schemas.microsoft.com/office/spreadsheetml/2017/richdata2" ref="A25:E31">
    <sortCondition ref="C25:C31"/>
  </sortState>
  <mergeCells count="10">
    <mergeCell ref="A47:F47"/>
    <mergeCell ref="A54:F54"/>
    <mergeCell ref="A12:D12"/>
    <mergeCell ref="E42:F42"/>
    <mergeCell ref="C58:D58"/>
    <mergeCell ref="A58:A59"/>
    <mergeCell ref="A57:D57"/>
    <mergeCell ref="A21:E21"/>
    <mergeCell ref="A32:E32"/>
    <mergeCell ref="A40:E40"/>
  </mergeCells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Infectino risk Fig2d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Yuguo</dc:creator>
  <cp:lastModifiedBy>Yuguo Li</cp:lastModifiedBy>
  <dcterms:created xsi:type="dcterms:W3CDTF">2022-01-03T06:11:38Z</dcterms:created>
  <dcterms:modified xsi:type="dcterms:W3CDTF">2025-10-02T12:56:40Z</dcterms:modified>
</cp:coreProperties>
</file>